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<sst xmlns="http://schemas.openxmlformats.org/spreadsheetml/2006/main" count="365" uniqueCount="154">
  <si>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</si>
  <si>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</si>
  <si>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</si>
  <si>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</si>
  <si>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</si>
  <si>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</si>
  <si>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</si>
  <si>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</si>
  <si>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</si>
  <si>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</si>
  <si>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</si>
  <si>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</si>
  <si>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</si>
  <si>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</si>
  <si>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</si>
  <si>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</si>
  <si>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</si>
  <si>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</si>
  <si>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</si>
  <si>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</si>
  <si>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</si>
  <si>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</si>
  <si>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</si>
  <si>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</si>
  <si>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</si>
  <si>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</si>
  <si>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</si>
  <si>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</si>
  <si>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</si>
  <si>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</si>
  <si>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</si>
  <si>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</si>
  <si>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</si>
  <si>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</si>
  <si>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</si>
  <si>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</si>
  <si>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</si>
  <si>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</si>
  <si>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</si>
  <si>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</si>
  <si>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</si>
  <si>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</si>
  <si>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</si>
  <si>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</si>
  <si>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</si>
  <si>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</si>
  <si>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</si>
  <si>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</si>
  <si>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</si>
  <si>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</si>
  <si>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</si>
  <si>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</si>
  <si>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</si>
  <si>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</si>
  <si>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</si>
  <si>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</si>
  <si>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</si>
  <si>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</si>
  <si>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</si>
  <si>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</si>
  <si>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</si>
  <si>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</si>
  <si>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</si>
  <si>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</si>
  <si>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</si>
  <si>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</si>
  <si>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</si>
  <si>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</si>
  <si>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</si>
  <si>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</si>
  <si>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</si>
  <si>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</si>
  <si>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</si>
  <si>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</si>
  <si>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</si>
  <si>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</si>
  <si>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</si>
  <si>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</si>
  <si>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</si>
  <si>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</si>
  <si>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</si>
  <si>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</si>
  <si>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</si>
  <si>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</si>
  <si>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</si>
  <si>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</si>
  <si>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</si>
  <si>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</si>
  <si>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</si>
  <si>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</si>
  <si>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</si>
  <si>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</si>
  <si>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</si>
  <si>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</si>
  <si>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</si>
  <si>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</si>
  <si>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</si>
  <si>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</si>
  <si>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</si>
  <si>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</si>
  <si>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</si>
  <si>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</si>
  <si>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</si>
  <si>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</si>
  <si>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</si>
  <si>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</si>
  <si>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</si>
  <si>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</si>
  <si>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</si>
  <si>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</si>
  <si>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</si>
  <si>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</si>
  <si>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</si>
  <si>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</si>
  <si>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</si>
  <si>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</si>
  <si>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</si>
  <si>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</si>
  <si>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</si>
  <si>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</si>
  <si>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</si>
  <si>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</si>
  <si>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</si>
  <si>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</si>
  <si>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</si>
  <si>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</si>
  <si>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</si>
  <si>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</si>
  <si>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</si>
  <si>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</si>
  <si>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</si>
  <si>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</si>
  <si>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</si>
  <si>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</si>
  <si>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</si>
  <si>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</si>
  <si>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</si>
  <si>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</si>
  <si>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</si>
  <si>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</si>
  <si>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</si>
  <si>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</si>
  <si>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</si>
  <si>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</si>
  <si>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</si>
  <si>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</si>
  <si>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</si>
  <si>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</si>
  <si>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</si>
  <si>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</si>
  <si>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Updated 5.10.19</t>
  </si>
  <si>
    <t>Source:  USDA WASDE Report 5.10.19</t>
  </si>
  <si>
    <t>19/20</t>
  </si>
  <si>
    <t>1996-2018 Yields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</si>
</sst>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0.2485014985014985</c:v>
                </c:pt>
                <c:pt idx="46">
                  <c:v>0.23122765196662692</c:v>
                </c:pt>
              </c:numCache>
            </c:numRef>
          </c:val>
        </c:ser>
        <c:axId val="15784816"/>
        <c:axId val="7845617"/>
      </c:barChart>
      <c:catAx>
        <c:axId val="1578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5617"/>
        <c:crosses val="autoZero"/>
        <c:auto val="1"/>
        <c:lblOffset val="100"/>
        <c:tickLblSkip val="3"/>
        <c:noMultiLvlLbl val="0"/>
      </c:catAx>
      <c:valAx>
        <c:axId val="7845617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48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4544</c:v>
                </c:pt>
                <c:pt idx="46">
                  <c:v>4150</c:v>
                </c:pt>
              </c:numCache>
            </c:numRef>
          </c:val>
          <c:smooth val="0"/>
        </c:ser>
        <c:marker val="1"/>
        <c:axId val="27117172"/>
        <c:axId val="42727957"/>
      </c:lineChart>
      <c:catAx>
        <c:axId val="27117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27957"/>
        <c:crosses val="autoZero"/>
        <c:auto val="0"/>
        <c:lblOffset val="100"/>
        <c:tickLblSkip val="3"/>
        <c:tickMarkSkip val="2"/>
        <c:noMultiLvlLbl val="0"/>
      </c:catAx>
      <c:valAx>
        <c:axId val="42727957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71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9</c:v>
                </c:pt>
                <c:pt idx="45">
                  <c:v>31</c:v>
                </c:pt>
                <c:pt idx="46">
                  <c:v>34</c:v>
                </c:pt>
              </c:numCache>
            </c:numRef>
          </c:val>
        </c:ser>
        <c:axId val="3501690"/>
        <c:axId val="31515211"/>
      </c:barChart>
      <c:catAx>
        <c:axId val="350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15211"/>
        <c:crosses val="autoZero"/>
        <c:auto val="1"/>
        <c:lblOffset val="100"/>
        <c:tickLblSkip val="3"/>
        <c:noMultiLvlLbl val="0"/>
      </c:catAx>
      <c:valAx>
        <c:axId val="31515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1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2168</c:v>
                </c:pt>
                <c:pt idx="45">
                  <c:v>2229</c:v>
                </c:pt>
                <c:pt idx="46">
                  <c:v>2245</c:v>
                </c:pt>
              </c:numCache>
            </c:numRef>
          </c:val>
        </c:ser>
        <c:axId val="15201444"/>
        <c:axId val="2595269"/>
      </c:barChart>
      <c:catAx>
        <c:axId val="1520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5269"/>
        <c:crosses val="autoZero"/>
        <c:auto val="1"/>
        <c:lblOffset val="100"/>
        <c:tickLblSkip val="3"/>
        <c:noMultiLvlLbl val="0"/>
      </c:catAx>
      <c:valAx>
        <c:axId val="2595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01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51.6</c:v>
                </c:pt>
                <c:pt idx="46">
                  <c:v>49.5</c:v>
                </c:pt>
              </c:numCache>
            </c:numRef>
          </c:val>
        </c:ser>
        <c:axId val="23357422"/>
        <c:axId val="8890207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23357422"/>
        <c:axId val="8890207"/>
      </c:lineChart>
      <c:catAx>
        <c:axId val="2335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90207"/>
        <c:crosses val="autoZero"/>
        <c:auto val="0"/>
        <c:lblOffset val="100"/>
        <c:tickLblSkip val="3"/>
        <c:tickMarkSkip val="2"/>
        <c:noMultiLvlLbl val="0"/>
      </c:catAx>
      <c:valAx>
        <c:axId val="889020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574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84.6</c:v>
                </c:pt>
              </c:numCache>
            </c:numRef>
          </c:val>
          <c:smooth val="0"/>
        </c:ser>
        <c:marker val="1"/>
        <c:axId val="12903000"/>
        <c:axId val="49018137"/>
      </c:lineChart>
      <c:catAx>
        <c:axId val="1290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18137"/>
        <c:crosses val="autoZero"/>
        <c:auto val="0"/>
        <c:lblOffset val="100"/>
        <c:tickLblSkip val="3"/>
        <c:tickMarkSkip val="2"/>
        <c:noMultiLvlLbl val="0"/>
      </c:catAx>
      <c:valAx>
        <c:axId val="49018137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30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4999</c:v>
                </c:pt>
                <c:pt idx="46">
                  <c:v>5165</c:v>
                </c:pt>
              </c:numCache>
            </c:numRef>
          </c:val>
        </c:ser>
        <c:axId val="38510050"/>
        <c:axId val="11046131"/>
      </c:barChart>
      <c:catAx>
        <c:axId val="3851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46131"/>
        <c:crosses val="autoZero"/>
        <c:auto val="0"/>
        <c:lblOffset val="100"/>
        <c:tickLblSkip val="3"/>
        <c:tickMarkSkip val="2"/>
        <c:noMultiLvlLbl val="0"/>
      </c:catAx>
      <c:valAx>
        <c:axId val="11046131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00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2129</c:v>
                </c:pt>
                <c:pt idx="45">
                  <c:v>1775</c:v>
                </c:pt>
                <c:pt idx="46">
                  <c:v>1950</c:v>
                </c:pt>
              </c:numCache>
            </c:numRef>
          </c:val>
        </c:ser>
        <c:axId val="32306316"/>
        <c:axId val="22321389"/>
      </c:barChart>
      <c:catAx>
        <c:axId val="3230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389"/>
        <c:crosses val="autoZero"/>
        <c:auto val="0"/>
        <c:lblOffset val="100"/>
        <c:tickLblSkip val="3"/>
        <c:tickMarkSkip val="2"/>
        <c:noMultiLvlLbl val="0"/>
      </c:catAx>
      <c:valAx>
        <c:axId val="22321389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63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8.55</c:v>
                </c:pt>
                <c:pt idx="46">
                  <c:v>8.1</c:v>
                </c:pt>
              </c:numCache>
            </c:numRef>
          </c:val>
          <c:smooth val="0"/>
        </c:ser>
        <c:marker val="1"/>
        <c:axId val="66674774"/>
        <c:axId val="63202055"/>
      </c:lineChart>
      <c:catAx>
        <c:axId val="666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 val="autoZero"/>
        <c:auto val="0"/>
        <c:lblOffset val="100"/>
        <c:tickLblSkip val="3"/>
        <c:tickMarkSkip val="2"/>
        <c:noMultiLvlLbl val="0"/>
      </c:catAx>
      <c:valAx>
        <c:axId val="63202055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0.2485014985014985</c:v>
                </c:pt>
                <c:pt idx="46">
                  <c:v>0.23122765196662692</c:v>
                </c:pt>
              </c:numCache>
            </c:numRef>
          </c:val>
        </c:ser>
        <c:axId val="31947584"/>
        <c:axId val="19092801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8.55</c:v>
                </c:pt>
                <c:pt idx="46">
                  <c:v>8.1</c:v>
                </c:pt>
              </c:numCache>
            </c:numRef>
          </c:val>
          <c:smooth val="0"/>
        </c:ser>
        <c:axId val="37617482"/>
        <c:axId val="3013019"/>
      </c:lineChart>
      <c:catAx>
        <c:axId val="3194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801"/>
        <c:crosses val="autoZero"/>
        <c:auto val="0"/>
        <c:lblOffset val="100"/>
        <c:tickLblSkip val="3"/>
        <c:tickMarkSkip val="4"/>
        <c:noMultiLvlLbl val="0"/>
      </c:catAx>
      <c:valAx>
        <c:axId val="19092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1947584"/>
        <c:crossesAt val="1"/>
        <c:crossBetween val="between"/>
        <c:dispUnits/>
      </c:valAx>
      <c:catAx>
        <c:axId val="37617482"/>
        <c:scaling>
          <c:orientation val="minMax"/>
        </c:scaling>
        <c:axPos val="b"/>
        <c:delete val="1"/>
        <c:majorTickMark val="out"/>
        <c:minorTickMark val="none"/>
        <c:tickLblPos val="nextTo"/>
        <c:crossAx val="3013019"/>
        <c:crosses val="autoZero"/>
        <c:auto val="0"/>
        <c:lblOffset val="100"/>
        <c:tickLblSkip val="1"/>
        <c:noMultiLvlLbl val="0"/>
      </c:catAx>
      <c:valAx>
        <c:axId val="3013019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761748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49.5 bu/A and USDA estimated 84.6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0.93475</cdr:x>
      <cdr:y>0.37675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28575" cy="3714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15250cd-9419-49a3-bb40-f790b1afd38b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523875</xdr:colOff>
      <xdr:row>4</xdr:row>
      <xdr:rowOff>104775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7625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49.5 bu./acre and USDA estimated 84.6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0.97125</cdr:x>
      <cdr:y>0.15975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514350" cy="38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75e8625-7116-482d-9f71-3bcee3edf898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0eb2f8f-6580-470f-af38-7e83f3af056e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30757c7-2555-49dc-b707-6368fd22cb81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2a2c4a5-4b00-4236-abde-cc204c73b1f6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49.5 bu./acre and USDA estimated 84.6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0.962</cdr:x>
      <cdr:y>0.2345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50482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12280f4-bf59-471b-8d68-dc4e2acf3254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85ef799-6a36-45b1-a330-7c7c989d5b88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90500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26cf052-25c8-4f7e-8e0e-9a656ecf5c29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5f09218-6295-4195-9944-0d06bef0627d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49.5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84.6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0c37231-a6c5-4bce-b51e-b341b9e0ef68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150</v>
      </c>
      <c r="C1" s="3"/>
      <c r="D1" s="4"/>
    </row>
    <row r="2" ht="12.75">
      <c r="B2" s="129" t="s">
        <v>151</v>
      </c>
    </row>
    <row r="3" spans="2:51" ht="12.75">
      <c r="B3" s="128" t="str">
        <f>B2&amp;" "&amp;"&amp; K-State Ag. Econ. Dept."</f>
        <v>Source:  USDA WASDE Report 5.10.19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152</v>
      </c>
      <c r="AX6" s="145" t="s">
        <v>152</v>
      </c>
      <c r="AY6" s="145" t="s">
        <v>152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84.6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88.1</v>
      </c>
      <c r="AW9" s="137">
        <v>83.8</v>
      </c>
      <c r="AX9" s="87">
        <f>AV9</f>
        <v>88.1</v>
      </c>
      <c r="AY9" s="87">
        <f>AX9</f>
        <v>88.1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51.6</v>
      </c>
      <c r="AW10" s="138">
        <v>49.5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0.9876681614349775</v>
      </c>
      <c r="AW11" s="139">
        <f>AW9/AW8</f>
        <v>0.9905437352245863</v>
      </c>
      <c r="AX11" s="88">
        <f>AX9/AX8</f>
        <v>0.9876681614349775</v>
      </c>
      <c r="AY11" s="88">
        <f>AY9/AY8</f>
        <v>0.9876681614349775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4544</v>
      </c>
      <c r="AW12" s="140">
        <v>4150</v>
      </c>
      <c r="AX12" s="89">
        <f t="shared" si="7"/>
        <v>3499.2329317269073</v>
      </c>
      <c r="AY12" s="89">
        <f t="shared" si="7"/>
        <v>4581.2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995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17</v>
      </c>
      <c r="AW14" s="142">
        <v>20</v>
      </c>
      <c r="AX14" s="89">
        <f>AV14</f>
        <v>17</v>
      </c>
      <c r="AY14" s="89">
        <f>AX14</f>
        <v>17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4999</v>
      </c>
      <c r="AW15" s="82">
        <v>5165</v>
      </c>
      <c r="AX15" s="82">
        <f>SUM(AX12:AX14)</f>
        <v>3954.2329317269073</v>
      </c>
      <c r="AY15" s="82">
        <f t="shared" si="15"/>
        <v>5036.2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2100</v>
      </c>
      <c r="AW17" s="144">
        <v>2115</v>
      </c>
      <c r="AX17" s="89">
        <f>AV17</f>
        <v>2100</v>
      </c>
      <c r="AY17" s="89">
        <f>AX17</f>
        <v>2100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98</v>
      </c>
      <c r="AW18" s="144">
        <v>96</v>
      </c>
      <c r="AX18" s="89">
        <f>AV18</f>
        <v>98</v>
      </c>
      <c r="AY18" s="89">
        <f>AX18</f>
        <v>98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9</v>
      </c>
      <c r="AV19" s="81">
        <v>31</v>
      </c>
      <c r="AW19" s="144">
        <v>34</v>
      </c>
      <c r="AX19" s="89">
        <f>AV19</f>
        <v>31</v>
      </c>
      <c r="AY19" s="89">
        <f>AX19</f>
        <v>31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113</v>
      </c>
      <c r="AV20" s="22">
        <f t="shared" si="17"/>
        <v>129</v>
      </c>
      <c r="AW20" s="82">
        <f>AW19+AW18</f>
        <v>130</v>
      </c>
      <c r="AX20" s="82">
        <f>AX19+AX18</f>
        <v>129</v>
      </c>
      <c r="AY20" s="82">
        <f t="shared" si="17"/>
        <v>129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2168</v>
      </c>
      <c r="AV21" s="22">
        <f>SUM(AV17:AV19)</f>
        <v>2229</v>
      </c>
      <c r="AW21" s="82">
        <f>SUM(AW17:AW19)</f>
        <v>2245</v>
      </c>
      <c r="AX21" s="82">
        <f t="shared" si="21"/>
        <v>2229</v>
      </c>
      <c r="AY21" s="82">
        <f>SUM(AY17:AY19)</f>
        <v>2229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2129</v>
      </c>
      <c r="AV23" s="81">
        <v>1775</v>
      </c>
      <c r="AW23" s="144">
        <v>1950</v>
      </c>
      <c r="AX23" s="89">
        <f>AV23</f>
        <v>1775</v>
      </c>
      <c r="AY23" s="89">
        <f>AX23</f>
        <v>1775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4004</v>
      </c>
      <c r="AW25" s="82">
        <v>4195</v>
      </c>
      <c r="AX25" s="82">
        <f t="shared" si="24"/>
        <v>4004</v>
      </c>
      <c r="AY25" s="82">
        <f t="shared" si="24"/>
        <v>4004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995</v>
      </c>
      <c r="AW27" s="82">
        <v>970</v>
      </c>
      <c r="AX27" s="82">
        <f t="shared" si="27"/>
        <v>-49.76706827309272</v>
      </c>
      <c r="AY27" s="82">
        <f t="shared" si="27"/>
        <v>1032.1999999999998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0.2485014985014985</v>
      </c>
      <c r="AW32" s="108">
        <f>AW27/AW25</f>
        <v>0.23122765196662692</v>
      </c>
      <c r="AX32" s="108">
        <f t="shared" si="34"/>
        <v>-0.012429337730542637</v>
      </c>
      <c r="AY32" s="108">
        <f t="shared" si="34"/>
        <v>0.25779220779220774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8.55</v>
      </c>
      <c r="AW34" s="110">
        <v>8.1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 t="s">
        <v>110</v>
      </c>
      <c r="AW37" s="117">
        <v>8.1</v>
      </c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 t="s">
        <v>111</v>
      </c>
      <c r="AW38" s="117">
        <v>8.1</v>
      </c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 t="s">
        <v>112</v>
      </c>
      <c r="AW39" s="116">
        <f>AVERAGE(AW37:AW38)</f>
        <v>8.1</v>
      </c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9</v>
      </c>
      <c r="N47" s="51">
        <f>'Soybean Annual Balance Sheet'!$AU$21</f>
        <v>2168</v>
      </c>
      <c r="O47" s="51">
        <f>'Soybean Annual Balance Sheet'!$AU$23</f>
        <v>2129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88.1</v>
      </c>
      <c r="F48" s="50">
        <f>'Soybean Annual Balance Sheet'!$AV$10</f>
        <v>51.6</v>
      </c>
      <c r="G48" s="51">
        <f>'Soybean Annual Balance Sheet'!$AV$12</f>
        <v>4544</v>
      </c>
      <c r="H48" s="51">
        <f>'Soybean Annual Balance Sheet'!$AV$13</f>
        <v>438</v>
      </c>
      <c r="I48" s="51">
        <f>'Soybean Annual Balance Sheet'!$AV$14</f>
        <v>17</v>
      </c>
      <c r="J48" s="51">
        <f>'Soybean Annual Balance Sheet'!$AV$15</f>
        <v>4999</v>
      </c>
      <c r="K48" s="51">
        <f>'Soybean Annual Balance Sheet'!$AV$17</f>
        <v>2100</v>
      </c>
      <c r="L48" s="51">
        <f>'Soybean Annual Balance Sheet'!$AV$18</f>
        <v>98</v>
      </c>
      <c r="M48" s="51">
        <f>'Soybean Annual Balance Sheet'!$AV$19</f>
        <v>31</v>
      </c>
      <c r="N48" s="51">
        <f>'Soybean Annual Balance Sheet'!$AV$21</f>
        <v>2229</v>
      </c>
      <c r="O48" s="51">
        <f>'Soybean Annual Balance Sheet'!$AV$23</f>
        <v>1775</v>
      </c>
      <c r="P48" s="51">
        <f>'Soybean Annual Balance Sheet'!$AV$25</f>
        <v>4004</v>
      </c>
      <c r="Q48" s="51">
        <f>'Soybean Annual Balance Sheet'!$AV$27</f>
        <v>995</v>
      </c>
      <c r="R48" s="17"/>
      <c r="S48" s="17"/>
      <c r="T48" s="52"/>
      <c r="U48" s="53">
        <f>'Soybean Annual Balance Sheet'!$AV$32</f>
        <v>0.2485014985014985</v>
      </c>
      <c r="V48" s="17"/>
      <c r="W48" s="54">
        <f>'Soybean Annual Balance Sheet'!$AV$34</f>
        <v>8.55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84.6</v>
      </c>
      <c r="E49" s="57">
        <f>'Soybean Annual Balance Sheet'!$AW$9</f>
        <v>83.8</v>
      </c>
      <c r="F49" s="58">
        <f>'Soybean Annual Balance Sheet'!$AW$10</f>
        <v>49.5</v>
      </c>
      <c r="G49" s="59">
        <f>'Soybean Annual Balance Sheet'!$AW$12</f>
        <v>4150</v>
      </c>
      <c r="H49" s="59">
        <f>'Soybean Annual Balance Sheet'!$AW$13</f>
        <v>995</v>
      </c>
      <c r="I49" s="59">
        <f>'Soybean Annual Balance Sheet'!$AW$14</f>
        <v>20</v>
      </c>
      <c r="J49" s="59">
        <f>'Soybean Annual Balance Sheet'!$AW$15</f>
        <v>5165</v>
      </c>
      <c r="K49" s="59">
        <f>'Soybean Annual Balance Sheet'!$AW$17</f>
        <v>2115</v>
      </c>
      <c r="L49" s="59">
        <f>'Soybean Annual Balance Sheet'!$AW$18</f>
        <v>96</v>
      </c>
      <c r="M49" s="59">
        <f>'Soybean Annual Balance Sheet'!$AW$19</f>
        <v>34</v>
      </c>
      <c r="N49" s="59">
        <f>'Soybean Annual Balance Sheet'!$AW$21</f>
        <v>2245</v>
      </c>
      <c r="O49" s="59">
        <f>'Soybean Annual Balance Sheet'!$AW$23</f>
        <v>1950</v>
      </c>
      <c r="P49" s="59">
        <f>'Soybean Annual Balance Sheet'!$AW$25</f>
        <v>4195</v>
      </c>
      <c r="Q49" s="59">
        <f>'Soybean Annual Balance Sheet'!$AW$27</f>
        <v>970</v>
      </c>
      <c r="R49" s="56"/>
      <c r="S49" s="56"/>
      <c r="T49" s="60"/>
      <c r="U49" s="61">
        <f>'Soybean Annual Balance Sheet'!$AW$32</f>
        <v>0.23122765196662692</v>
      </c>
      <c r="V49" s="56"/>
      <c r="W49" s="62">
        <f>'Soybean Annual Balance Sheet'!$AW$34</f>
        <v>8.1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153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2019-05-11T13:39:40Z</dcterms:modified>
  <cp:category/>
  <cp:version/>
  <cp:contentType/>
  <cp:contentStatus/>
</cp:coreProperties>
</file>