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EMP FOLDER\________EXTENSION________\"/>
    </mc:Choice>
  </mc:AlternateContent>
  <workbookProtection workbookAlgorithmName="SHA-512" workbookHashValue="h7fOl9X+MgxMopIm+aUBD5AX6Bs7BC9RODIyde6Mr8SNNHA3nRchJFfMgLryeQev42fUMqcNnUm6nHatwhNbPg==" workbookSaltValue="lG6LSWzZDSXb56EICyi1AQ==" workbookSpinCount="100000" lockStructure="1"/>
  <bookViews>
    <workbookView xWindow="0" yWindow="0" windowWidth="28800" windowHeight="12330"/>
  </bookViews>
  <sheets>
    <sheet name="Intro" sheetId="5" r:id="rId1"/>
    <sheet name="Analysis" sheetId="1" r:id="rId2"/>
    <sheet name="Chart"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55" i="1" l="1"/>
  <c r="N352" i="1"/>
  <c r="O8" i="1" l="1"/>
  <c r="P8" i="1"/>
  <c r="N8" i="1"/>
  <c r="P4" i="1"/>
  <c r="P19" i="1" s="1"/>
  <c r="P9" i="1"/>
  <c r="P10" i="1"/>
  <c r="P11" i="1"/>
  <c r="P12" i="1"/>
  <c r="P13" i="1"/>
  <c r="P14" i="1"/>
  <c r="P15" i="1"/>
  <c r="P16" i="1"/>
  <c r="P17" i="1"/>
  <c r="P18" i="1"/>
  <c r="P21" i="1"/>
  <c r="P24" i="1"/>
  <c r="P25" i="1"/>
  <c r="P26" i="1"/>
  <c r="P27" i="1"/>
  <c r="P28" i="1"/>
  <c r="P29" i="1"/>
  <c r="P30" i="1"/>
  <c r="P31" i="1"/>
  <c r="P32" i="1"/>
  <c r="P33" i="1"/>
  <c r="P34" i="1"/>
  <c r="P37" i="1"/>
  <c r="P40" i="1"/>
  <c r="P41" i="1"/>
  <c r="P42" i="1"/>
  <c r="P43" i="1"/>
  <c r="P44" i="1"/>
  <c r="P45" i="1"/>
  <c r="P46" i="1"/>
  <c r="P47" i="1"/>
  <c r="P48" i="1"/>
  <c r="P49" i="1"/>
  <c r="P50" i="1"/>
  <c r="P53" i="1"/>
  <c r="P56" i="1"/>
  <c r="P57" i="1"/>
  <c r="P58" i="1"/>
  <c r="P59" i="1"/>
  <c r="P60" i="1"/>
  <c r="P61" i="1"/>
  <c r="P62" i="1"/>
  <c r="P63" i="1"/>
  <c r="P64" i="1"/>
  <c r="P65" i="1"/>
  <c r="P66" i="1"/>
  <c r="P68" i="1"/>
  <c r="P69" i="1"/>
  <c r="P72" i="1"/>
  <c r="P73" i="1"/>
  <c r="P74" i="1"/>
  <c r="P75" i="1"/>
  <c r="P76" i="1"/>
  <c r="P77" i="1"/>
  <c r="P78" i="1"/>
  <c r="P79" i="1"/>
  <c r="P80" i="1"/>
  <c r="P81" i="1"/>
  <c r="P82" i="1"/>
  <c r="P84" i="1"/>
  <c r="P85" i="1"/>
  <c r="P88" i="1"/>
  <c r="P89" i="1"/>
  <c r="P90" i="1"/>
  <c r="P91" i="1"/>
  <c r="P92" i="1"/>
  <c r="P93" i="1"/>
  <c r="P94" i="1"/>
  <c r="P95" i="1"/>
  <c r="P96" i="1"/>
  <c r="P97" i="1"/>
  <c r="P98" i="1"/>
  <c r="P100" i="1"/>
  <c r="P101" i="1"/>
  <c r="P104" i="1"/>
  <c r="P105" i="1"/>
  <c r="P106" i="1"/>
  <c r="P107" i="1"/>
  <c r="P108" i="1"/>
  <c r="P109" i="1"/>
  <c r="P110" i="1"/>
  <c r="P111" i="1"/>
  <c r="P112" i="1"/>
  <c r="P113" i="1"/>
  <c r="P114" i="1"/>
  <c r="P116" i="1"/>
  <c r="P117" i="1"/>
  <c r="P120" i="1"/>
  <c r="P121" i="1"/>
  <c r="P122" i="1"/>
  <c r="P123" i="1"/>
  <c r="P124" i="1"/>
  <c r="P125" i="1"/>
  <c r="P126" i="1"/>
  <c r="P127" i="1"/>
  <c r="P128" i="1"/>
  <c r="P129" i="1"/>
  <c r="P130" i="1"/>
  <c r="P132" i="1"/>
  <c r="P133" i="1"/>
  <c r="P136" i="1"/>
  <c r="P137" i="1"/>
  <c r="P138" i="1"/>
  <c r="P139" i="1"/>
  <c r="P140" i="1"/>
  <c r="P141" i="1"/>
  <c r="P142" i="1"/>
  <c r="P143" i="1"/>
  <c r="P144" i="1"/>
  <c r="P145" i="1"/>
  <c r="P146" i="1"/>
  <c r="P148" i="1"/>
  <c r="P149" i="1"/>
  <c r="P152" i="1"/>
  <c r="P153" i="1"/>
  <c r="P154" i="1"/>
  <c r="P155" i="1"/>
  <c r="P156" i="1"/>
  <c r="P157" i="1"/>
  <c r="P158" i="1"/>
  <c r="P159" i="1"/>
  <c r="P160" i="1"/>
  <c r="P161" i="1"/>
  <c r="P162" i="1"/>
  <c r="P164" i="1"/>
  <c r="P165" i="1"/>
  <c r="P168" i="1"/>
  <c r="P169" i="1"/>
  <c r="P170" i="1"/>
  <c r="P171" i="1"/>
  <c r="P172" i="1"/>
  <c r="P173" i="1"/>
  <c r="P174" i="1"/>
  <c r="P175" i="1"/>
  <c r="P176" i="1"/>
  <c r="P177" i="1"/>
  <c r="P178" i="1"/>
  <c r="P180" i="1"/>
  <c r="P181" i="1"/>
  <c r="P184" i="1"/>
  <c r="P185" i="1"/>
  <c r="P186" i="1"/>
  <c r="P187" i="1"/>
  <c r="P188" i="1"/>
  <c r="P189" i="1"/>
  <c r="P190" i="1"/>
  <c r="P191" i="1"/>
  <c r="P192" i="1"/>
  <c r="P193" i="1"/>
  <c r="P194" i="1"/>
  <c r="P196" i="1"/>
  <c r="P197" i="1"/>
  <c r="P200" i="1"/>
  <c r="P201" i="1"/>
  <c r="P202" i="1"/>
  <c r="P203" i="1"/>
  <c r="P204" i="1"/>
  <c r="P205" i="1"/>
  <c r="P206" i="1"/>
  <c r="P207" i="1"/>
  <c r="P208" i="1"/>
  <c r="P209" i="1"/>
  <c r="P210" i="1"/>
  <c r="P212" i="1"/>
  <c r="P213" i="1"/>
  <c r="P216" i="1"/>
  <c r="P217" i="1"/>
  <c r="P218" i="1"/>
  <c r="P219" i="1"/>
  <c r="P220" i="1"/>
  <c r="P221" i="1"/>
  <c r="P222" i="1"/>
  <c r="P223" i="1"/>
  <c r="P224" i="1"/>
  <c r="P225" i="1"/>
  <c r="P226" i="1"/>
  <c r="P228" i="1"/>
  <c r="P229" i="1"/>
  <c r="P232" i="1"/>
  <c r="P233" i="1"/>
  <c r="P234" i="1"/>
  <c r="P235" i="1"/>
  <c r="P236" i="1"/>
  <c r="P237" i="1"/>
  <c r="P238" i="1"/>
  <c r="P239" i="1"/>
  <c r="P240" i="1"/>
  <c r="P241" i="1"/>
  <c r="P242" i="1"/>
  <c r="P244" i="1"/>
  <c r="P245" i="1"/>
  <c r="P248" i="1"/>
  <c r="P249" i="1"/>
  <c r="P250" i="1"/>
  <c r="P251" i="1"/>
  <c r="P252" i="1"/>
  <c r="P253" i="1"/>
  <c r="P254" i="1"/>
  <c r="P255" i="1"/>
  <c r="P256" i="1"/>
  <c r="P257" i="1"/>
  <c r="P258" i="1"/>
  <c r="P260" i="1"/>
  <c r="P261" i="1"/>
  <c r="P264" i="1"/>
  <c r="P265" i="1"/>
  <c r="P266" i="1"/>
  <c r="P267" i="1"/>
  <c r="P268" i="1"/>
  <c r="P269" i="1"/>
  <c r="P270" i="1"/>
  <c r="P271" i="1"/>
  <c r="P272" i="1"/>
  <c r="P273" i="1"/>
  <c r="P274" i="1"/>
  <c r="P276" i="1"/>
  <c r="P277" i="1"/>
  <c r="P280" i="1"/>
  <c r="P281" i="1"/>
  <c r="P282" i="1"/>
  <c r="P283" i="1"/>
  <c r="P284" i="1"/>
  <c r="P285" i="1"/>
  <c r="P286" i="1"/>
  <c r="P287" i="1"/>
  <c r="P288" i="1"/>
  <c r="P289" i="1"/>
  <c r="P290" i="1"/>
  <c r="P292" i="1"/>
  <c r="P293" i="1"/>
  <c r="P296" i="1"/>
  <c r="P297" i="1"/>
  <c r="P298" i="1"/>
  <c r="P299" i="1"/>
  <c r="P300" i="1"/>
  <c r="P301" i="1"/>
  <c r="P302" i="1"/>
  <c r="P303" i="1"/>
  <c r="P304" i="1"/>
  <c r="P305" i="1"/>
  <c r="P306" i="1"/>
  <c r="P308" i="1"/>
  <c r="P309" i="1"/>
  <c r="P312" i="1"/>
  <c r="P313" i="1"/>
  <c r="P314" i="1"/>
  <c r="P315" i="1"/>
  <c r="P316" i="1"/>
  <c r="P317" i="1"/>
  <c r="P318" i="1"/>
  <c r="P319" i="1"/>
  <c r="P320" i="1"/>
  <c r="P321" i="1"/>
  <c r="P322" i="1"/>
  <c r="P324" i="1"/>
  <c r="P325" i="1"/>
  <c r="P328" i="1"/>
  <c r="P329" i="1"/>
  <c r="P330" i="1"/>
  <c r="P331" i="1"/>
  <c r="P332" i="1"/>
  <c r="P333" i="1"/>
  <c r="P334" i="1"/>
  <c r="P335" i="1"/>
  <c r="P336" i="1"/>
  <c r="P337" i="1"/>
  <c r="P338" i="1"/>
  <c r="P340" i="1"/>
  <c r="P341" i="1"/>
  <c r="P344" i="1"/>
  <c r="P345" i="1"/>
  <c r="P358" i="1"/>
  <c r="P343" i="1" l="1"/>
  <c r="P327" i="1"/>
  <c r="P311" i="1"/>
  <c r="P295" i="1"/>
  <c r="P279" i="1"/>
  <c r="P263" i="1"/>
  <c r="P247" i="1"/>
  <c r="P231" i="1"/>
  <c r="P215" i="1"/>
  <c r="P199" i="1"/>
  <c r="P183" i="1"/>
  <c r="P167" i="1"/>
  <c r="P151" i="1"/>
  <c r="P135" i="1"/>
  <c r="P119" i="1"/>
  <c r="P103" i="1"/>
  <c r="P87" i="1"/>
  <c r="P71" i="1"/>
  <c r="P55" i="1"/>
  <c r="P39" i="1"/>
  <c r="P23" i="1"/>
  <c r="P342" i="1"/>
  <c r="P326" i="1"/>
  <c r="P310" i="1"/>
  <c r="P294" i="1"/>
  <c r="P278" i="1"/>
  <c r="P262" i="1"/>
  <c r="P246" i="1"/>
  <c r="P230" i="1"/>
  <c r="P214" i="1"/>
  <c r="P198" i="1"/>
  <c r="P182" i="1"/>
  <c r="P166" i="1"/>
  <c r="P150" i="1"/>
  <c r="P134" i="1"/>
  <c r="P118" i="1"/>
  <c r="P102" i="1"/>
  <c r="P86" i="1"/>
  <c r="P70" i="1"/>
  <c r="P54" i="1"/>
  <c r="P38" i="1"/>
  <c r="P22" i="1"/>
  <c r="P52" i="1"/>
  <c r="P36" i="1"/>
  <c r="P20" i="1"/>
  <c r="P339" i="1"/>
  <c r="P323" i="1"/>
  <c r="P307" i="1"/>
  <c r="P291" i="1"/>
  <c r="P275" i="1"/>
  <c r="P259" i="1"/>
  <c r="P243" i="1"/>
  <c r="P227" i="1"/>
  <c r="P211" i="1"/>
  <c r="P195" i="1"/>
  <c r="P179" i="1"/>
  <c r="P163" i="1"/>
  <c r="P147" i="1"/>
  <c r="P131" i="1"/>
  <c r="P115" i="1"/>
  <c r="P99" i="1"/>
  <c r="P83" i="1"/>
  <c r="P67" i="1"/>
  <c r="P51" i="1"/>
  <c r="P35" i="1"/>
  <c r="P351" i="1" l="1"/>
  <c r="P349" i="1"/>
  <c r="P348" i="1"/>
  <c r="P350" i="1"/>
  <c r="P353" i="1"/>
  <c r="P352" i="1" l="1"/>
  <c r="O358" i="1" l="1"/>
  <c r="N358" i="1"/>
  <c r="O4" i="1"/>
  <c r="N4"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P356" i="1" s="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P355" i="1" s="1"/>
  <c r="R337" i="1"/>
  <c r="R338" i="1"/>
  <c r="R339" i="1"/>
  <c r="R340" i="1"/>
  <c r="R341" i="1"/>
  <c r="R342" i="1"/>
  <c r="R343" i="1"/>
  <c r="R344" i="1"/>
  <c r="R345" i="1"/>
  <c r="C8" i="1"/>
  <c r="D8" i="1"/>
  <c r="E8" i="1"/>
  <c r="F8" i="1"/>
  <c r="G8" i="1"/>
  <c r="H8" i="1"/>
  <c r="B8" i="1"/>
  <c r="R9" i="1"/>
  <c r="N10" i="1" l="1"/>
  <c r="N14" i="1"/>
  <c r="N18" i="1"/>
  <c r="N22" i="1"/>
  <c r="N26" i="1"/>
  <c r="N30" i="1"/>
  <c r="N34" i="1"/>
  <c r="N38" i="1"/>
  <c r="N42" i="1"/>
  <c r="N46" i="1"/>
  <c r="N50" i="1"/>
  <c r="N54" i="1"/>
  <c r="N58" i="1"/>
  <c r="N62" i="1"/>
  <c r="N66" i="1"/>
  <c r="N70" i="1"/>
  <c r="N74" i="1"/>
  <c r="N78" i="1"/>
  <c r="N82" i="1"/>
  <c r="N86" i="1"/>
  <c r="N90" i="1"/>
  <c r="N94" i="1"/>
  <c r="N98" i="1"/>
  <c r="N102" i="1"/>
  <c r="N106" i="1"/>
  <c r="N110" i="1"/>
  <c r="N114" i="1"/>
  <c r="N118" i="1"/>
  <c r="N122" i="1"/>
  <c r="N126" i="1"/>
  <c r="N130" i="1"/>
  <c r="N134" i="1"/>
  <c r="N138" i="1"/>
  <c r="N142" i="1"/>
  <c r="N146" i="1"/>
  <c r="N150" i="1"/>
  <c r="N154" i="1"/>
  <c r="N158" i="1"/>
  <c r="N162" i="1"/>
  <c r="N166" i="1"/>
  <c r="N170" i="1"/>
  <c r="N174" i="1"/>
  <c r="N178" i="1"/>
  <c r="N182" i="1"/>
  <c r="N186" i="1"/>
  <c r="N190" i="1"/>
  <c r="N194" i="1"/>
  <c r="N198" i="1"/>
  <c r="N202" i="1"/>
  <c r="N206" i="1"/>
  <c r="N210" i="1"/>
  <c r="N214" i="1"/>
  <c r="N218" i="1"/>
  <c r="N222" i="1"/>
  <c r="N226" i="1"/>
  <c r="N230" i="1"/>
  <c r="N234" i="1"/>
  <c r="N238" i="1"/>
  <c r="N242" i="1"/>
  <c r="N246" i="1"/>
  <c r="N250" i="1"/>
  <c r="N254" i="1"/>
  <c r="N258" i="1"/>
  <c r="N262" i="1"/>
  <c r="N266" i="1"/>
  <c r="N270" i="1"/>
  <c r="N274" i="1"/>
  <c r="N278" i="1"/>
  <c r="N282" i="1"/>
  <c r="N286" i="1"/>
  <c r="N290" i="1"/>
  <c r="N294" i="1"/>
  <c r="N298" i="1"/>
  <c r="N302" i="1"/>
  <c r="N306" i="1"/>
  <c r="N310" i="1"/>
  <c r="N314" i="1"/>
  <c r="N318" i="1"/>
  <c r="N322" i="1"/>
  <c r="N326" i="1"/>
  <c r="N330" i="1"/>
  <c r="N334" i="1"/>
  <c r="N338" i="1"/>
  <c r="N342" i="1"/>
  <c r="N9" i="1"/>
  <c r="N11" i="1"/>
  <c r="N15" i="1"/>
  <c r="N19" i="1"/>
  <c r="N23" i="1"/>
  <c r="N27" i="1"/>
  <c r="N31" i="1"/>
  <c r="N35" i="1"/>
  <c r="N39" i="1"/>
  <c r="N43" i="1"/>
  <c r="N47" i="1"/>
  <c r="N51" i="1"/>
  <c r="N55" i="1"/>
  <c r="N59" i="1"/>
  <c r="N63" i="1"/>
  <c r="N67" i="1"/>
  <c r="N71" i="1"/>
  <c r="N75" i="1"/>
  <c r="N79" i="1"/>
  <c r="N83" i="1"/>
  <c r="N87" i="1"/>
  <c r="N91" i="1"/>
  <c r="N95" i="1"/>
  <c r="N99" i="1"/>
  <c r="N103" i="1"/>
  <c r="N107" i="1"/>
  <c r="N111" i="1"/>
  <c r="N115" i="1"/>
  <c r="N119" i="1"/>
  <c r="N123" i="1"/>
  <c r="N127" i="1"/>
  <c r="N131" i="1"/>
  <c r="N135" i="1"/>
  <c r="N139" i="1"/>
  <c r="N143" i="1"/>
  <c r="N147" i="1"/>
  <c r="N151" i="1"/>
  <c r="N155" i="1"/>
  <c r="N159" i="1"/>
  <c r="N163" i="1"/>
  <c r="N167" i="1"/>
  <c r="N171" i="1"/>
  <c r="N175" i="1"/>
  <c r="N179" i="1"/>
  <c r="N183" i="1"/>
  <c r="N187" i="1"/>
  <c r="N191" i="1"/>
  <c r="N195" i="1"/>
  <c r="N199" i="1"/>
  <c r="N203" i="1"/>
  <c r="N207" i="1"/>
  <c r="N211" i="1"/>
  <c r="N215" i="1"/>
  <c r="N219" i="1"/>
  <c r="N223" i="1"/>
  <c r="N227" i="1"/>
  <c r="N231" i="1"/>
  <c r="N235" i="1"/>
  <c r="N239" i="1"/>
  <c r="N243" i="1"/>
  <c r="N247" i="1"/>
  <c r="N251" i="1"/>
  <c r="N255" i="1"/>
  <c r="N259" i="1"/>
  <c r="N263" i="1"/>
  <c r="N267" i="1"/>
  <c r="N271" i="1"/>
  <c r="N275" i="1"/>
  <c r="N279" i="1"/>
  <c r="N283" i="1"/>
  <c r="N287" i="1"/>
  <c r="N291" i="1"/>
  <c r="N295" i="1"/>
  <c r="N299" i="1"/>
  <c r="N303" i="1"/>
  <c r="N307" i="1"/>
  <c r="N311" i="1"/>
  <c r="N315" i="1"/>
  <c r="N319" i="1"/>
  <c r="N323" i="1"/>
  <c r="N327" i="1"/>
  <c r="N331" i="1"/>
  <c r="N335" i="1"/>
  <c r="N339" i="1"/>
  <c r="N343" i="1"/>
  <c r="N12" i="1"/>
  <c r="N16" i="1"/>
  <c r="N20" i="1"/>
  <c r="N24" i="1"/>
  <c r="N28" i="1"/>
  <c r="N32" i="1"/>
  <c r="N36" i="1"/>
  <c r="N40" i="1"/>
  <c r="N44" i="1"/>
  <c r="N48" i="1"/>
  <c r="N52" i="1"/>
  <c r="N56" i="1"/>
  <c r="N60" i="1"/>
  <c r="N64" i="1"/>
  <c r="N68" i="1"/>
  <c r="N72" i="1"/>
  <c r="N76" i="1"/>
  <c r="N80" i="1"/>
  <c r="N84" i="1"/>
  <c r="N88" i="1"/>
  <c r="N92" i="1"/>
  <c r="N96" i="1"/>
  <c r="N100" i="1"/>
  <c r="N104" i="1"/>
  <c r="N108" i="1"/>
  <c r="N112" i="1"/>
  <c r="N116" i="1"/>
  <c r="N120" i="1"/>
  <c r="N124" i="1"/>
  <c r="N128" i="1"/>
  <c r="N132" i="1"/>
  <c r="N136" i="1"/>
  <c r="N140" i="1"/>
  <c r="N144" i="1"/>
  <c r="N148" i="1"/>
  <c r="N152" i="1"/>
  <c r="N156" i="1"/>
  <c r="N160" i="1"/>
  <c r="N164" i="1"/>
  <c r="N168" i="1"/>
  <c r="N172" i="1"/>
  <c r="N176" i="1"/>
  <c r="N180" i="1"/>
  <c r="N184" i="1"/>
  <c r="N188" i="1"/>
  <c r="N192" i="1"/>
  <c r="N196" i="1"/>
  <c r="N200" i="1"/>
  <c r="N204" i="1"/>
  <c r="N208" i="1"/>
  <c r="N212" i="1"/>
  <c r="N216" i="1"/>
  <c r="N220" i="1"/>
  <c r="N224" i="1"/>
  <c r="N228" i="1"/>
  <c r="N232" i="1"/>
  <c r="N236" i="1"/>
  <c r="N240" i="1"/>
  <c r="N244" i="1"/>
  <c r="N248" i="1"/>
  <c r="N252" i="1"/>
  <c r="N256" i="1"/>
  <c r="N260" i="1"/>
  <c r="N264" i="1"/>
  <c r="N268" i="1"/>
  <c r="N272" i="1"/>
  <c r="N276" i="1"/>
  <c r="N280" i="1"/>
  <c r="N284" i="1"/>
  <c r="N288" i="1"/>
  <c r="N292" i="1"/>
  <c r="N296" i="1"/>
  <c r="N300" i="1"/>
  <c r="N304" i="1"/>
  <c r="N308" i="1"/>
  <c r="N312" i="1"/>
  <c r="N316" i="1"/>
  <c r="N320" i="1"/>
  <c r="N324" i="1"/>
  <c r="N328" i="1"/>
  <c r="N332" i="1"/>
  <c r="N336" i="1"/>
  <c r="N340" i="1"/>
  <c r="N344" i="1"/>
  <c r="N13" i="1"/>
  <c r="N17" i="1"/>
  <c r="N21" i="1"/>
  <c r="N25" i="1"/>
  <c r="N29" i="1"/>
  <c r="N33" i="1"/>
  <c r="N37" i="1"/>
  <c r="N41" i="1"/>
  <c r="N45" i="1"/>
  <c r="N49" i="1"/>
  <c r="N53" i="1"/>
  <c r="N57" i="1"/>
  <c r="N61" i="1"/>
  <c r="N65" i="1"/>
  <c r="N69" i="1"/>
  <c r="N73" i="1"/>
  <c r="N77" i="1"/>
  <c r="N81" i="1"/>
  <c r="N85" i="1"/>
  <c r="N89" i="1"/>
  <c r="N93" i="1"/>
  <c r="N97" i="1"/>
  <c r="N101" i="1"/>
  <c r="N105" i="1"/>
  <c r="N109" i="1"/>
  <c r="N113" i="1"/>
  <c r="N121" i="1"/>
  <c r="N293" i="1"/>
  <c r="N281" i="1"/>
  <c r="N345" i="1"/>
  <c r="N305" i="1"/>
  <c r="N141" i="1"/>
  <c r="N157" i="1"/>
  <c r="N173" i="1"/>
  <c r="N189" i="1"/>
  <c r="N205" i="1"/>
  <c r="N221" i="1"/>
  <c r="N237" i="1"/>
  <c r="N253" i="1"/>
  <c r="N269" i="1"/>
  <c r="N333" i="1"/>
  <c r="N125" i="1"/>
  <c r="N321" i="1"/>
  <c r="N277" i="1"/>
  <c r="N309" i="1"/>
  <c r="N297" i="1"/>
  <c r="N129" i="1"/>
  <c r="N145" i="1"/>
  <c r="N161" i="1"/>
  <c r="N177" i="1"/>
  <c r="N193" i="1"/>
  <c r="N209" i="1"/>
  <c r="N225" i="1"/>
  <c r="N241" i="1"/>
  <c r="N257" i="1"/>
  <c r="N285" i="1"/>
  <c r="N273" i="1"/>
  <c r="N337" i="1"/>
  <c r="N301" i="1"/>
  <c r="N325" i="1"/>
  <c r="N289" i="1"/>
  <c r="N317" i="1"/>
  <c r="N313" i="1"/>
  <c r="N133" i="1"/>
  <c r="N149" i="1"/>
  <c r="N165" i="1"/>
  <c r="N181" i="1"/>
  <c r="N197" i="1"/>
  <c r="N213" i="1"/>
  <c r="N229" i="1"/>
  <c r="N245" i="1"/>
  <c r="N261" i="1"/>
  <c r="N341" i="1"/>
  <c r="N329" i="1"/>
  <c r="N117" i="1"/>
  <c r="N137" i="1"/>
  <c r="N153" i="1"/>
  <c r="N169" i="1"/>
  <c r="N185" i="1"/>
  <c r="N201" i="1"/>
  <c r="N217" i="1"/>
  <c r="N233" i="1"/>
  <c r="N249" i="1"/>
  <c r="N265" i="1"/>
  <c r="O9" i="1"/>
  <c r="O10" i="1"/>
  <c r="V10" i="1" s="1"/>
  <c r="O14" i="1"/>
  <c r="V14" i="1" s="1"/>
  <c r="O18" i="1"/>
  <c r="V18" i="1" s="1"/>
  <c r="O22" i="1"/>
  <c r="V22" i="1" s="1"/>
  <c r="O26" i="1"/>
  <c r="O30" i="1"/>
  <c r="V30" i="1" s="1"/>
  <c r="O34" i="1"/>
  <c r="V34" i="1" s="1"/>
  <c r="O38" i="1"/>
  <c r="O42" i="1"/>
  <c r="O46" i="1"/>
  <c r="O50" i="1"/>
  <c r="V50" i="1" s="1"/>
  <c r="O54" i="1"/>
  <c r="V54" i="1" s="1"/>
  <c r="O58" i="1"/>
  <c r="V58" i="1" s="1"/>
  <c r="O62" i="1"/>
  <c r="V62" i="1" s="1"/>
  <c r="O66" i="1"/>
  <c r="V66" i="1" s="1"/>
  <c r="O70" i="1"/>
  <c r="O74" i="1"/>
  <c r="V74" i="1" s="1"/>
  <c r="O78" i="1"/>
  <c r="V78" i="1" s="1"/>
  <c r="O82" i="1"/>
  <c r="V82" i="1" s="1"/>
  <c r="O86" i="1"/>
  <c r="V86" i="1" s="1"/>
  <c r="O90" i="1"/>
  <c r="O94" i="1"/>
  <c r="V94" i="1" s="1"/>
  <c r="O98" i="1"/>
  <c r="V98" i="1" s="1"/>
  <c r="O102" i="1"/>
  <c r="O106" i="1"/>
  <c r="O110" i="1"/>
  <c r="O114" i="1"/>
  <c r="V114" i="1" s="1"/>
  <c r="O118" i="1"/>
  <c r="V118" i="1" s="1"/>
  <c r="O122" i="1"/>
  <c r="V122" i="1" s="1"/>
  <c r="O126" i="1"/>
  <c r="V126" i="1" s="1"/>
  <c r="O130" i="1"/>
  <c r="V130" i="1" s="1"/>
  <c r="O134" i="1"/>
  <c r="O138" i="1"/>
  <c r="V138" i="1" s="1"/>
  <c r="O142" i="1"/>
  <c r="V142" i="1" s="1"/>
  <c r="O146" i="1"/>
  <c r="V146" i="1" s="1"/>
  <c r="O150" i="1"/>
  <c r="V150" i="1" s="1"/>
  <c r="O154" i="1"/>
  <c r="O158" i="1"/>
  <c r="V158" i="1" s="1"/>
  <c r="O162" i="1"/>
  <c r="V162" i="1" s="1"/>
  <c r="O166" i="1"/>
  <c r="O170" i="1"/>
  <c r="O174" i="1"/>
  <c r="O178" i="1"/>
  <c r="V178" i="1" s="1"/>
  <c r="O182" i="1"/>
  <c r="V182" i="1" s="1"/>
  <c r="O186" i="1"/>
  <c r="V186" i="1" s="1"/>
  <c r="O190" i="1"/>
  <c r="V190" i="1" s="1"/>
  <c r="O194" i="1"/>
  <c r="V194" i="1" s="1"/>
  <c r="O198" i="1"/>
  <c r="O202" i="1"/>
  <c r="V202" i="1" s="1"/>
  <c r="O206" i="1"/>
  <c r="V206" i="1" s="1"/>
  <c r="O210" i="1"/>
  <c r="V210" i="1" s="1"/>
  <c r="O214" i="1"/>
  <c r="V214" i="1" s="1"/>
  <c r="O218" i="1"/>
  <c r="O222" i="1"/>
  <c r="V222" i="1" s="1"/>
  <c r="O226" i="1"/>
  <c r="V226" i="1" s="1"/>
  <c r="O230" i="1"/>
  <c r="O234" i="1"/>
  <c r="O238" i="1"/>
  <c r="O242" i="1"/>
  <c r="V242" i="1" s="1"/>
  <c r="O246" i="1"/>
  <c r="V246" i="1" s="1"/>
  <c r="O250" i="1"/>
  <c r="V250" i="1" s="1"/>
  <c r="O254" i="1"/>
  <c r="V254" i="1" s="1"/>
  <c r="O258" i="1"/>
  <c r="O262" i="1"/>
  <c r="O266" i="1"/>
  <c r="V266" i="1" s="1"/>
  <c r="O270" i="1"/>
  <c r="V270" i="1" s="1"/>
  <c r="O274" i="1"/>
  <c r="V274" i="1" s="1"/>
  <c r="O278" i="1"/>
  <c r="V278" i="1" s="1"/>
  <c r="O282" i="1"/>
  <c r="O286" i="1"/>
  <c r="V286" i="1" s="1"/>
  <c r="O290" i="1"/>
  <c r="V290" i="1" s="1"/>
  <c r="O294" i="1"/>
  <c r="O298" i="1"/>
  <c r="O302" i="1"/>
  <c r="O306" i="1"/>
  <c r="V306" i="1" s="1"/>
  <c r="O310" i="1"/>
  <c r="V310" i="1" s="1"/>
  <c r="O314" i="1"/>
  <c r="V314" i="1" s="1"/>
  <c r="O318" i="1"/>
  <c r="V318" i="1" s="1"/>
  <c r="O322" i="1"/>
  <c r="O326" i="1"/>
  <c r="O330" i="1"/>
  <c r="V330" i="1" s="1"/>
  <c r="O334" i="1"/>
  <c r="V334" i="1" s="1"/>
  <c r="O338" i="1"/>
  <c r="V338" i="1" s="1"/>
  <c r="O342" i="1"/>
  <c r="V342" i="1" s="1"/>
  <c r="O11" i="1"/>
  <c r="V11" i="1" s="1"/>
  <c r="O15" i="1"/>
  <c r="V15" i="1" s="1"/>
  <c r="O19" i="1"/>
  <c r="O23" i="1"/>
  <c r="V23" i="1" s="1"/>
  <c r="O27" i="1"/>
  <c r="O31" i="1"/>
  <c r="V31" i="1" s="1"/>
  <c r="O35" i="1"/>
  <c r="V35" i="1" s="1"/>
  <c r="O39" i="1"/>
  <c r="V39" i="1" s="1"/>
  <c r="O43" i="1"/>
  <c r="V43" i="1" s="1"/>
  <c r="O47" i="1"/>
  <c r="V47" i="1" s="1"/>
  <c r="O51" i="1"/>
  <c r="O55" i="1"/>
  <c r="V55" i="1" s="1"/>
  <c r="O59" i="1"/>
  <c r="V59" i="1" s="1"/>
  <c r="O63" i="1"/>
  <c r="V63" i="1" s="1"/>
  <c r="O67" i="1"/>
  <c r="V67" i="1" s="1"/>
  <c r="O71" i="1"/>
  <c r="O75" i="1"/>
  <c r="V75" i="1" s="1"/>
  <c r="O79" i="1"/>
  <c r="V79" i="1" s="1"/>
  <c r="O83" i="1"/>
  <c r="O87" i="1"/>
  <c r="V87" i="1" s="1"/>
  <c r="O91" i="1"/>
  <c r="O95" i="1"/>
  <c r="V95" i="1" s="1"/>
  <c r="O99" i="1"/>
  <c r="V99" i="1" s="1"/>
  <c r="O103" i="1"/>
  <c r="V103" i="1" s="1"/>
  <c r="O107" i="1"/>
  <c r="V107" i="1" s="1"/>
  <c r="O111" i="1"/>
  <c r="V111" i="1" s="1"/>
  <c r="O115" i="1"/>
  <c r="O119" i="1"/>
  <c r="V119" i="1" s="1"/>
  <c r="O123" i="1"/>
  <c r="V123" i="1" s="1"/>
  <c r="O127" i="1"/>
  <c r="V127" i="1" s="1"/>
  <c r="O131" i="1"/>
  <c r="V131" i="1" s="1"/>
  <c r="O135" i="1"/>
  <c r="O139" i="1"/>
  <c r="V139" i="1" s="1"/>
  <c r="O143" i="1"/>
  <c r="V143" i="1" s="1"/>
  <c r="O147" i="1"/>
  <c r="O151" i="1"/>
  <c r="V151" i="1" s="1"/>
  <c r="O155" i="1"/>
  <c r="O159" i="1"/>
  <c r="V159" i="1" s="1"/>
  <c r="O163" i="1"/>
  <c r="V163" i="1" s="1"/>
  <c r="O167" i="1"/>
  <c r="V167" i="1" s="1"/>
  <c r="O171" i="1"/>
  <c r="V171" i="1" s="1"/>
  <c r="O175" i="1"/>
  <c r="V175" i="1" s="1"/>
  <c r="O179" i="1"/>
  <c r="O183" i="1"/>
  <c r="V183" i="1" s="1"/>
  <c r="O187" i="1"/>
  <c r="V187" i="1" s="1"/>
  <c r="O191" i="1"/>
  <c r="V191" i="1" s="1"/>
  <c r="O195" i="1"/>
  <c r="V195" i="1" s="1"/>
  <c r="O199" i="1"/>
  <c r="O203" i="1"/>
  <c r="O207" i="1"/>
  <c r="V207" i="1" s="1"/>
  <c r="O211" i="1"/>
  <c r="O215" i="1"/>
  <c r="V215" i="1" s="1"/>
  <c r="O219" i="1"/>
  <c r="O223" i="1"/>
  <c r="V223" i="1" s="1"/>
  <c r="O227" i="1"/>
  <c r="V227" i="1" s="1"/>
  <c r="O231" i="1"/>
  <c r="V231" i="1" s="1"/>
  <c r="O235" i="1"/>
  <c r="V235" i="1" s="1"/>
  <c r="O239" i="1"/>
  <c r="V239" i="1" s="1"/>
  <c r="O243" i="1"/>
  <c r="O247" i="1"/>
  <c r="V247" i="1" s="1"/>
  <c r="O251" i="1"/>
  <c r="V251" i="1" s="1"/>
  <c r="O255" i="1"/>
  <c r="V255" i="1" s="1"/>
  <c r="O259" i="1"/>
  <c r="V259" i="1" s="1"/>
  <c r="O263" i="1"/>
  <c r="O267" i="1"/>
  <c r="O271" i="1"/>
  <c r="V271" i="1" s="1"/>
  <c r="O275" i="1"/>
  <c r="O279" i="1"/>
  <c r="V279" i="1" s="1"/>
  <c r="O283" i="1"/>
  <c r="O287" i="1"/>
  <c r="V287" i="1" s="1"/>
  <c r="O291" i="1"/>
  <c r="V291" i="1" s="1"/>
  <c r="O295" i="1"/>
  <c r="V295" i="1" s="1"/>
  <c r="O299" i="1"/>
  <c r="V299" i="1" s="1"/>
  <c r="O303" i="1"/>
  <c r="V303" i="1" s="1"/>
  <c r="O307" i="1"/>
  <c r="O311" i="1"/>
  <c r="V311" i="1" s="1"/>
  <c r="O315" i="1"/>
  <c r="V315" i="1" s="1"/>
  <c r="O319" i="1"/>
  <c r="V319" i="1" s="1"/>
  <c r="O323" i="1"/>
  <c r="V323" i="1" s="1"/>
  <c r="O327" i="1"/>
  <c r="O331" i="1"/>
  <c r="O335" i="1"/>
  <c r="V335" i="1" s="1"/>
  <c r="O339" i="1"/>
  <c r="O343" i="1"/>
  <c r="V343" i="1" s="1"/>
  <c r="O12" i="1"/>
  <c r="O16" i="1"/>
  <c r="V16" i="1" s="1"/>
  <c r="O20" i="1"/>
  <c r="V20" i="1" s="1"/>
  <c r="O24" i="1"/>
  <c r="V24" i="1" s="1"/>
  <c r="O28" i="1"/>
  <c r="V28" i="1" s="1"/>
  <c r="O32" i="1"/>
  <c r="V32" i="1" s="1"/>
  <c r="O40" i="1"/>
  <c r="V40" i="1" s="1"/>
  <c r="O44" i="1"/>
  <c r="V44" i="1" s="1"/>
  <c r="O48" i="1"/>
  <c r="V48" i="1" s="1"/>
  <c r="O52" i="1"/>
  <c r="V52" i="1" s="1"/>
  <c r="O13" i="1"/>
  <c r="V13" i="1" s="1"/>
  <c r="O17" i="1"/>
  <c r="O21" i="1"/>
  <c r="O25" i="1"/>
  <c r="V25" i="1" s="1"/>
  <c r="O29" i="1"/>
  <c r="V29" i="1" s="1"/>
  <c r="O33" i="1"/>
  <c r="V33" i="1" s="1"/>
  <c r="O37" i="1"/>
  <c r="V37" i="1" s="1"/>
  <c r="O41" i="1"/>
  <c r="O45" i="1"/>
  <c r="O49" i="1"/>
  <c r="V49" i="1" s="1"/>
  <c r="O53" i="1"/>
  <c r="O57" i="1"/>
  <c r="O61" i="1"/>
  <c r="O65" i="1"/>
  <c r="V65" i="1" s="1"/>
  <c r="O69" i="1"/>
  <c r="O73" i="1"/>
  <c r="V73" i="1" s="1"/>
  <c r="O77" i="1"/>
  <c r="V77" i="1" s="1"/>
  <c r="O81" i="1"/>
  <c r="O85" i="1"/>
  <c r="O89" i="1"/>
  <c r="V89" i="1" s="1"/>
  <c r="O93" i="1"/>
  <c r="V93" i="1" s="1"/>
  <c r="O97" i="1"/>
  <c r="V97" i="1" s="1"/>
  <c r="O101" i="1"/>
  <c r="V101" i="1" s="1"/>
  <c r="O105" i="1"/>
  <c r="O109" i="1"/>
  <c r="O113" i="1"/>
  <c r="V113" i="1" s="1"/>
  <c r="O117" i="1"/>
  <c r="O121" i="1"/>
  <c r="V121" i="1" s="1"/>
  <c r="O125" i="1"/>
  <c r="V125" i="1" s="1"/>
  <c r="O129" i="1"/>
  <c r="O133" i="1"/>
  <c r="V133" i="1" s="1"/>
  <c r="O137" i="1"/>
  <c r="O141" i="1"/>
  <c r="V141" i="1" s="1"/>
  <c r="O145" i="1"/>
  <c r="V145" i="1" s="1"/>
  <c r="O149" i="1"/>
  <c r="V149" i="1" s="1"/>
  <c r="O153" i="1"/>
  <c r="O157" i="1"/>
  <c r="V157" i="1" s="1"/>
  <c r="O161" i="1"/>
  <c r="V161" i="1" s="1"/>
  <c r="O165" i="1"/>
  <c r="O169" i="1"/>
  <c r="V169" i="1" s="1"/>
  <c r="O173" i="1"/>
  <c r="O177" i="1"/>
  <c r="O181" i="1"/>
  <c r="O185" i="1"/>
  <c r="V185" i="1" s="1"/>
  <c r="O189" i="1"/>
  <c r="O193" i="1"/>
  <c r="O197" i="1"/>
  <c r="V197" i="1" s="1"/>
  <c r="O201" i="1"/>
  <c r="V201" i="1" s="1"/>
  <c r="O205" i="1"/>
  <c r="V205" i="1" s="1"/>
  <c r="O209" i="1"/>
  <c r="V209" i="1" s="1"/>
  <c r="O213" i="1"/>
  <c r="V213" i="1" s="1"/>
  <c r="O217" i="1"/>
  <c r="V217" i="1" s="1"/>
  <c r="O221" i="1"/>
  <c r="V221" i="1" s="1"/>
  <c r="O225" i="1"/>
  <c r="V225" i="1" s="1"/>
  <c r="O229" i="1"/>
  <c r="V229" i="1" s="1"/>
  <c r="O233" i="1"/>
  <c r="O237" i="1"/>
  <c r="V237" i="1" s="1"/>
  <c r="O241" i="1"/>
  <c r="V241" i="1" s="1"/>
  <c r="O245" i="1"/>
  <c r="V245" i="1" s="1"/>
  <c r="O249" i="1"/>
  <c r="V249" i="1" s="1"/>
  <c r="O253" i="1"/>
  <c r="V253" i="1" s="1"/>
  <c r="O257" i="1"/>
  <c r="V257" i="1" s="1"/>
  <c r="O261" i="1"/>
  <c r="O265" i="1"/>
  <c r="V265" i="1" s="1"/>
  <c r="O269" i="1"/>
  <c r="V269" i="1" s="1"/>
  <c r="O273" i="1"/>
  <c r="V273" i="1" s="1"/>
  <c r="O277" i="1"/>
  <c r="O281" i="1"/>
  <c r="O285" i="1"/>
  <c r="O289" i="1"/>
  <c r="V289" i="1" s="1"/>
  <c r="O293" i="1"/>
  <c r="O297" i="1"/>
  <c r="V297" i="1" s="1"/>
  <c r="O301" i="1"/>
  <c r="O305" i="1"/>
  <c r="O309" i="1"/>
  <c r="O313" i="1"/>
  <c r="V313" i="1" s="1"/>
  <c r="O317" i="1"/>
  <c r="V317" i="1" s="1"/>
  <c r="O321" i="1"/>
  <c r="O325" i="1"/>
  <c r="O329" i="1"/>
  <c r="V329" i="1" s="1"/>
  <c r="O333" i="1"/>
  <c r="O337" i="1"/>
  <c r="V337" i="1" s="1"/>
  <c r="O341" i="1"/>
  <c r="O345" i="1"/>
  <c r="V345" i="1" s="1"/>
  <c r="O64" i="1"/>
  <c r="V64" i="1" s="1"/>
  <c r="O96" i="1"/>
  <c r="O332" i="1"/>
  <c r="O140" i="1"/>
  <c r="O156" i="1"/>
  <c r="V156" i="1" s="1"/>
  <c r="O172" i="1"/>
  <c r="V172" i="1" s="1"/>
  <c r="O188" i="1"/>
  <c r="O204" i="1"/>
  <c r="O220" i="1"/>
  <c r="V220" i="1" s="1"/>
  <c r="O236" i="1"/>
  <c r="V236" i="1" s="1"/>
  <c r="O252" i="1"/>
  <c r="O268" i="1"/>
  <c r="O320" i="1"/>
  <c r="V320" i="1" s="1"/>
  <c r="O68" i="1"/>
  <c r="O100" i="1"/>
  <c r="O124" i="1"/>
  <c r="O308" i="1"/>
  <c r="V308" i="1" s="1"/>
  <c r="O340" i="1"/>
  <c r="O296" i="1"/>
  <c r="V296" i="1" s="1"/>
  <c r="O304" i="1"/>
  <c r="V304" i="1" s="1"/>
  <c r="O120" i="1"/>
  <c r="O72" i="1"/>
  <c r="O104" i="1"/>
  <c r="V104" i="1" s="1"/>
  <c r="O284" i="1"/>
  <c r="V284" i="1" s="1"/>
  <c r="O328" i="1"/>
  <c r="O344" i="1"/>
  <c r="V344" i="1" s="1"/>
  <c r="O128" i="1"/>
  <c r="V128" i="1" s="1"/>
  <c r="O144" i="1"/>
  <c r="V144" i="1" s="1"/>
  <c r="O160" i="1"/>
  <c r="O176" i="1"/>
  <c r="V176" i="1" s="1"/>
  <c r="O192" i="1"/>
  <c r="V192" i="1" s="1"/>
  <c r="O208" i="1"/>
  <c r="V208" i="1" s="1"/>
  <c r="O224" i="1"/>
  <c r="O240" i="1"/>
  <c r="V240" i="1" s="1"/>
  <c r="O256" i="1"/>
  <c r="V256" i="1" s="1"/>
  <c r="O272" i="1"/>
  <c r="V272" i="1" s="1"/>
  <c r="O336" i="1"/>
  <c r="V336" i="1" s="1"/>
  <c r="O276" i="1"/>
  <c r="O36" i="1"/>
  <c r="O76" i="1"/>
  <c r="O108" i="1"/>
  <c r="V108" i="1" s="1"/>
  <c r="O324" i="1"/>
  <c r="O312" i="1"/>
  <c r="O80" i="1"/>
  <c r="V80" i="1" s="1"/>
  <c r="O300" i="1"/>
  <c r="V300" i="1" s="1"/>
  <c r="O288" i="1"/>
  <c r="O112" i="1"/>
  <c r="V112" i="1" s="1"/>
  <c r="O132" i="1"/>
  <c r="V132" i="1" s="1"/>
  <c r="O148" i="1"/>
  <c r="V148" i="1" s="1"/>
  <c r="O164" i="1"/>
  <c r="O180" i="1"/>
  <c r="V180" i="1" s="1"/>
  <c r="O196" i="1"/>
  <c r="O212" i="1"/>
  <c r="V212" i="1" s="1"/>
  <c r="O228" i="1"/>
  <c r="O244" i="1"/>
  <c r="V244" i="1" s="1"/>
  <c r="O260" i="1"/>
  <c r="V260" i="1" s="1"/>
  <c r="O316" i="1"/>
  <c r="O292" i="1"/>
  <c r="O280" i="1"/>
  <c r="V280" i="1" s="1"/>
  <c r="O84" i="1"/>
  <c r="V84" i="1" s="1"/>
  <c r="O248" i="1"/>
  <c r="V248" i="1" s="1"/>
  <c r="O56" i="1"/>
  <c r="O88" i="1"/>
  <c r="V88" i="1" s="1"/>
  <c r="O116" i="1"/>
  <c r="V116" i="1" s="1"/>
  <c r="O136" i="1"/>
  <c r="V136" i="1" s="1"/>
  <c r="O152" i="1"/>
  <c r="V152" i="1" s="1"/>
  <c r="O168" i="1"/>
  <c r="V168" i="1" s="1"/>
  <c r="O184" i="1"/>
  <c r="O200" i="1"/>
  <c r="O216" i="1"/>
  <c r="V216" i="1" s="1"/>
  <c r="O232" i="1"/>
  <c r="V232" i="1" s="1"/>
  <c r="O264" i="1"/>
  <c r="V264" i="1" s="1"/>
  <c r="O60" i="1"/>
  <c r="O92" i="1"/>
  <c r="V92" i="1" s="1"/>
  <c r="V117" i="1" l="1"/>
  <c r="V301" i="1"/>
  <c r="V120" i="1"/>
  <c r="V184" i="1"/>
  <c r="V233" i="1"/>
  <c r="W233" i="1" s="1"/>
  <c r="V105" i="1"/>
  <c r="V41" i="1"/>
  <c r="V53" i="1"/>
  <c r="W53" i="1" s="1"/>
  <c r="V196" i="1"/>
  <c r="V294" i="1"/>
  <c r="V230" i="1"/>
  <c r="V166" i="1"/>
  <c r="V102" i="1"/>
  <c r="V38" i="1"/>
  <c r="V285" i="1"/>
  <c r="X285" i="1" s="1"/>
  <c r="V339" i="1"/>
  <c r="W339" i="1" s="1"/>
  <c r="V275" i="1"/>
  <c r="V211" i="1"/>
  <c r="V147" i="1"/>
  <c r="V83" i="1"/>
  <c r="V19" i="1"/>
  <c r="Y19" i="1" s="1"/>
  <c r="V282" i="1"/>
  <c r="V218" i="1"/>
  <c r="V154" i="1"/>
  <c r="X154" i="1" s="1"/>
  <c r="V90" i="1"/>
  <c r="V26" i="1"/>
  <c r="V56" i="1"/>
  <c r="V68" i="1"/>
  <c r="V327" i="1"/>
  <c r="V263" i="1"/>
  <c r="V199" i="1"/>
  <c r="V135" i="1"/>
  <c r="X135" i="1" s="1"/>
  <c r="V71" i="1"/>
  <c r="V312" i="1"/>
  <c r="V261" i="1"/>
  <c r="V321" i="1"/>
  <c r="V9" i="1"/>
  <c r="X9" i="1" s="1"/>
  <c r="V324" i="1"/>
  <c r="V276" i="1"/>
  <c r="W276" i="1" s="1"/>
  <c r="V305" i="1"/>
  <c r="W305" i="1" s="1"/>
  <c r="V177" i="1"/>
  <c r="V173" i="1"/>
  <c r="X173" i="1" s="1"/>
  <c r="V165" i="1"/>
  <c r="V164" i="1"/>
  <c r="V340" i="1"/>
  <c r="V96" i="1"/>
  <c r="W96" i="1" s="1"/>
  <c r="V81" i="1"/>
  <c r="W81" i="1" s="1"/>
  <c r="V17" i="1"/>
  <c r="X17" i="1" s="1"/>
  <c r="V224" i="1"/>
  <c r="V160" i="1"/>
  <c r="V288" i="1"/>
  <c r="V69" i="1"/>
  <c r="V129" i="1"/>
  <c r="Y129" i="1" s="1"/>
  <c r="V322" i="1"/>
  <c r="X322" i="1" s="1"/>
  <c r="V258" i="1"/>
  <c r="W258" i="1" s="1"/>
  <c r="V57" i="1"/>
  <c r="X57" i="1" s="1"/>
  <c r="V309" i="1"/>
  <c r="Y309" i="1" s="1"/>
  <c r="V181" i="1"/>
  <c r="W181" i="1" s="1"/>
  <c r="V76" i="1"/>
  <c r="Y76" i="1" s="1"/>
  <c r="V188" i="1"/>
  <c r="Y188" i="1" s="1"/>
  <c r="V228" i="1"/>
  <c r="W228" i="1" s="1"/>
  <c r="V72" i="1"/>
  <c r="W72" i="1" s="1"/>
  <c r="V204" i="1"/>
  <c r="Y204" i="1" s="1"/>
  <c r="V36" i="1"/>
  <c r="X36" i="1" s="1"/>
  <c r="V200" i="1"/>
  <c r="W200" i="1" s="1"/>
  <c r="V109" i="1"/>
  <c r="V45" i="1"/>
  <c r="Y45" i="1" s="1"/>
  <c r="V140" i="1"/>
  <c r="Y140" i="1" s="1"/>
  <c r="V302" i="1"/>
  <c r="W302" i="1" s="1"/>
  <c r="V238" i="1"/>
  <c r="X238" i="1" s="1"/>
  <c r="V174" i="1"/>
  <c r="Y174" i="1" s="1"/>
  <c r="V110" i="1"/>
  <c r="Y110" i="1" s="1"/>
  <c r="V46" i="1"/>
  <c r="W46" i="1" s="1"/>
  <c r="V332" i="1"/>
  <c r="W332" i="1" s="1"/>
  <c r="V293" i="1"/>
  <c r="X293" i="1" s="1"/>
  <c r="V12" i="1"/>
  <c r="W12" i="1" s="1"/>
  <c r="V283" i="1"/>
  <c r="X283" i="1" s="1"/>
  <c r="V219" i="1"/>
  <c r="X219" i="1" s="1"/>
  <c r="V155" i="1"/>
  <c r="X155" i="1" s="1"/>
  <c r="V91" i="1"/>
  <c r="X91" i="1" s="1"/>
  <c r="V27" i="1"/>
  <c r="Y27" i="1" s="1"/>
  <c r="V298" i="1"/>
  <c r="V234" i="1"/>
  <c r="X234" i="1" s="1"/>
  <c r="V170" i="1"/>
  <c r="Y170" i="1" s="1"/>
  <c r="V106" i="1"/>
  <c r="X106" i="1" s="1"/>
  <c r="V42" i="1"/>
  <c r="X42" i="1" s="1"/>
  <c r="V124" i="1"/>
  <c r="Y124" i="1" s="1"/>
  <c r="V281" i="1"/>
  <c r="X281" i="1" s="1"/>
  <c r="V153" i="1"/>
  <c r="Y153" i="1" s="1"/>
  <c r="V100" i="1"/>
  <c r="Y100" i="1" s="1"/>
  <c r="V341" i="1"/>
  <c r="W341" i="1" s="1"/>
  <c r="V277" i="1"/>
  <c r="X277" i="1" s="1"/>
  <c r="V85" i="1"/>
  <c r="W85" i="1" s="1"/>
  <c r="V21" i="1"/>
  <c r="W21" i="1" s="1"/>
  <c r="V331" i="1"/>
  <c r="Y331" i="1" s="1"/>
  <c r="V267" i="1"/>
  <c r="X267" i="1" s="1"/>
  <c r="V203" i="1"/>
  <c r="Y203" i="1" s="1"/>
  <c r="V333" i="1"/>
  <c r="V268" i="1"/>
  <c r="Y268" i="1" s="1"/>
  <c r="V137" i="1"/>
  <c r="X137" i="1" s="1"/>
  <c r="V252" i="1"/>
  <c r="X252" i="1" s="1"/>
  <c r="V325" i="1"/>
  <c r="W325" i="1" s="1"/>
  <c r="V292" i="1"/>
  <c r="Y292" i="1" s="1"/>
  <c r="V193" i="1"/>
  <c r="W193" i="1" s="1"/>
  <c r="V326" i="1"/>
  <c r="V262" i="1"/>
  <c r="W262" i="1" s="1"/>
  <c r="V198" i="1"/>
  <c r="W198" i="1" s="1"/>
  <c r="V134" i="1"/>
  <c r="W134" i="1" s="1"/>
  <c r="V70" i="1"/>
  <c r="W70" i="1" s="1"/>
  <c r="V60" i="1"/>
  <c r="Y60" i="1" s="1"/>
  <c r="V316" i="1"/>
  <c r="Y316" i="1" s="1"/>
  <c r="V328" i="1"/>
  <c r="W328" i="1" s="1"/>
  <c r="V189" i="1"/>
  <c r="V61" i="1"/>
  <c r="V307" i="1"/>
  <c r="W307" i="1" s="1"/>
  <c r="V243" i="1"/>
  <c r="W243" i="1" s="1"/>
  <c r="V179" i="1"/>
  <c r="W179" i="1" s="1"/>
  <c r="V115" i="1"/>
  <c r="X115" i="1" s="1"/>
  <c r="V51" i="1"/>
  <c r="W51" i="1" s="1"/>
  <c r="X185" i="1"/>
  <c r="W185" i="1"/>
  <c r="Y185" i="1"/>
  <c r="W318" i="1"/>
  <c r="Y318" i="1"/>
  <c r="X318" i="1"/>
  <c r="X244" i="1"/>
  <c r="Y244" i="1"/>
  <c r="W244" i="1"/>
  <c r="W117" i="1"/>
  <c r="X117" i="1"/>
  <c r="Y117" i="1"/>
  <c r="Y299" i="1"/>
  <c r="W299" i="1"/>
  <c r="X299" i="1"/>
  <c r="W235" i="1"/>
  <c r="X235" i="1"/>
  <c r="Y235" i="1"/>
  <c r="W43" i="1"/>
  <c r="X43" i="1"/>
  <c r="Y43" i="1"/>
  <c r="X314" i="1"/>
  <c r="Y314" i="1"/>
  <c r="W314" i="1"/>
  <c r="X250" i="1"/>
  <c r="Y250" i="1"/>
  <c r="W250" i="1"/>
  <c r="X186" i="1"/>
  <c r="Y186" i="1"/>
  <c r="W186" i="1"/>
  <c r="X122" i="1"/>
  <c r="Y122" i="1"/>
  <c r="W122" i="1"/>
  <c r="X58" i="1"/>
  <c r="Y58" i="1"/>
  <c r="W58" i="1"/>
  <c r="W260" i="1"/>
  <c r="X260" i="1"/>
  <c r="Y260" i="1"/>
  <c r="Y303" i="1"/>
  <c r="W303" i="1"/>
  <c r="X303" i="1"/>
  <c r="Y111" i="1"/>
  <c r="W111" i="1"/>
  <c r="X111" i="1"/>
  <c r="W232" i="1"/>
  <c r="Y232" i="1"/>
  <c r="X232" i="1"/>
  <c r="W104" i="1"/>
  <c r="X104" i="1"/>
  <c r="Y104" i="1"/>
  <c r="W245" i="1"/>
  <c r="X245" i="1"/>
  <c r="Y245" i="1"/>
  <c r="Y28" i="1"/>
  <c r="W28" i="1"/>
  <c r="X28" i="1"/>
  <c r="W171" i="1"/>
  <c r="X171" i="1"/>
  <c r="Y171" i="1"/>
  <c r="Y172" i="1"/>
  <c r="X172" i="1"/>
  <c r="W172" i="1"/>
  <c r="W241" i="1"/>
  <c r="X241" i="1"/>
  <c r="Y241" i="1"/>
  <c r="W113" i="1"/>
  <c r="X113" i="1"/>
  <c r="Y113" i="1"/>
  <c r="Y295" i="1"/>
  <c r="W295" i="1"/>
  <c r="X295" i="1"/>
  <c r="X167" i="1"/>
  <c r="Y167" i="1"/>
  <c r="W167" i="1"/>
  <c r="X39" i="1"/>
  <c r="Y39" i="1"/>
  <c r="W39" i="1"/>
  <c r="X310" i="1"/>
  <c r="W310" i="1"/>
  <c r="Y310" i="1"/>
  <c r="X246" i="1"/>
  <c r="Y246" i="1"/>
  <c r="W246" i="1"/>
  <c r="X182" i="1"/>
  <c r="Y182" i="1"/>
  <c r="W182" i="1"/>
  <c r="W54" i="1"/>
  <c r="X54" i="1"/>
  <c r="Y54" i="1"/>
  <c r="Y313" i="1"/>
  <c r="W313" i="1"/>
  <c r="X313" i="1"/>
  <c r="Y175" i="1"/>
  <c r="W175" i="1"/>
  <c r="X175" i="1"/>
  <c r="W107" i="1"/>
  <c r="X107" i="1"/>
  <c r="Y107" i="1"/>
  <c r="W216" i="1"/>
  <c r="Y216" i="1"/>
  <c r="X216" i="1"/>
  <c r="X276" i="1"/>
  <c r="X305" i="1"/>
  <c r="W177" i="1"/>
  <c r="X177" i="1"/>
  <c r="Y177" i="1"/>
  <c r="W49" i="1"/>
  <c r="X49" i="1"/>
  <c r="Y49" i="1"/>
  <c r="W24" i="1"/>
  <c r="X24" i="1"/>
  <c r="Y24" i="1"/>
  <c r="X231" i="1"/>
  <c r="Y231" i="1"/>
  <c r="W231" i="1"/>
  <c r="X103" i="1"/>
  <c r="Y103" i="1"/>
  <c r="W103" i="1"/>
  <c r="X118" i="1"/>
  <c r="Y118" i="1"/>
  <c r="W118" i="1"/>
  <c r="W212" i="1"/>
  <c r="X212" i="1"/>
  <c r="Y212" i="1"/>
  <c r="W336" i="1"/>
  <c r="Y336" i="1"/>
  <c r="X336" i="1"/>
  <c r="W120" i="1"/>
  <c r="Y120" i="1"/>
  <c r="X120" i="1"/>
  <c r="Y156" i="1"/>
  <c r="W156" i="1"/>
  <c r="X156" i="1"/>
  <c r="X301" i="1"/>
  <c r="W301" i="1"/>
  <c r="Y301" i="1"/>
  <c r="X237" i="1"/>
  <c r="W237" i="1"/>
  <c r="Y237" i="1"/>
  <c r="W173" i="1"/>
  <c r="Y173" i="1"/>
  <c r="X109" i="1"/>
  <c r="W109" i="1"/>
  <c r="Y109" i="1"/>
  <c r="W20" i="1"/>
  <c r="X20" i="1"/>
  <c r="Y20" i="1"/>
  <c r="W291" i="1"/>
  <c r="X291" i="1"/>
  <c r="Y291" i="1"/>
  <c r="X227" i="1"/>
  <c r="W227" i="1"/>
  <c r="Y227" i="1"/>
  <c r="W163" i="1"/>
  <c r="X163" i="1"/>
  <c r="Y163" i="1"/>
  <c r="X99" i="1"/>
  <c r="Y99" i="1"/>
  <c r="W99" i="1"/>
  <c r="X35" i="1"/>
  <c r="Y35" i="1"/>
  <c r="W35" i="1"/>
  <c r="Y306" i="1"/>
  <c r="X306" i="1"/>
  <c r="W306" i="1"/>
  <c r="Y242" i="1"/>
  <c r="W242" i="1"/>
  <c r="X242" i="1"/>
  <c r="Y178" i="1"/>
  <c r="W178" i="1"/>
  <c r="X178" i="1"/>
  <c r="Y114" i="1"/>
  <c r="W114" i="1"/>
  <c r="X114" i="1"/>
  <c r="Y50" i="1"/>
  <c r="W50" i="1"/>
  <c r="X50" i="1"/>
  <c r="W264" i="1"/>
  <c r="X264" i="1"/>
  <c r="Y264" i="1"/>
  <c r="W121" i="1"/>
  <c r="X121" i="1"/>
  <c r="Y121" i="1"/>
  <c r="Y47" i="1"/>
  <c r="W47" i="1"/>
  <c r="X47" i="1"/>
  <c r="W196" i="1"/>
  <c r="X196" i="1"/>
  <c r="Y196" i="1"/>
  <c r="W169" i="1"/>
  <c r="Y169" i="1"/>
  <c r="X169" i="1"/>
  <c r="W105" i="1"/>
  <c r="X105" i="1"/>
  <c r="Y105" i="1"/>
  <c r="W41" i="1"/>
  <c r="X41" i="1"/>
  <c r="Y41" i="1"/>
  <c r="W16" i="1"/>
  <c r="X16" i="1"/>
  <c r="Y16" i="1"/>
  <c r="Y287" i="1"/>
  <c r="W287" i="1"/>
  <c r="X287" i="1"/>
  <c r="Y223" i="1"/>
  <c r="W223" i="1"/>
  <c r="X223" i="1"/>
  <c r="Y159" i="1"/>
  <c r="W159" i="1"/>
  <c r="X159" i="1"/>
  <c r="Y95" i="1"/>
  <c r="W95" i="1"/>
  <c r="X95" i="1"/>
  <c r="Y31" i="1"/>
  <c r="W31" i="1"/>
  <c r="X31" i="1"/>
  <c r="W32" i="1"/>
  <c r="X32" i="1"/>
  <c r="Y32" i="1"/>
  <c r="X190" i="1"/>
  <c r="Y190" i="1"/>
  <c r="W190" i="1"/>
  <c r="W272" i="1"/>
  <c r="X272" i="1"/>
  <c r="Y272" i="1"/>
  <c r="W168" i="1"/>
  <c r="X168" i="1"/>
  <c r="Y168" i="1"/>
  <c r="W165" i="1"/>
  <c r="X165" i="1"/>
  <c r="Y165" i="1"/>
  <c r="W37" i="1"/>
  <c r="X37" i="1"/>
  <c r="Y37" i="1"/>
  <c r="X298" i="1"/>
  <c r="Y298" i="1"/>
  <c r="W298" i="1"/>
  <c r="X170" i="1"/>
  <c r="Y239" i="1"/>
  <c r="W239" i="1"/>
  <c r="X239" i="1"/>
  <c r="W184" i="1"/>
  <c r="Y184" i="1"/>
  <c r="X184" i="1"/>
  <c r="W229" i="1"/>
  <c r="X229" i="1"/>
  <c r="Y229" i="1"/>
  <c r="W101" i="1"/>
  <c r="X101" i="1"/>
  <c r="Y101" i="1"/>
  <c r="Y12" i="1"/>
  <c r="X27" i="1"/>
  <c r="W152" i="1"/>
  <c r="X152" i="1"/>
  <c r="Y152" i="1"/>
  <c r="Y164" i="1"/>
  <c r="W164" i="1"/>
  <c r="X164" i="1"/>
  <c r="W240" i="1"/>
  <c r="X240" i="1"/>
  <c r="Y240" i="1"/>
  <c r="X340" i="1"/>
  <c r="W340" i="1"/>
  <c r="Y340" i="1"/>
  <c r="W289" i="1"/>
  <c r="X289" i="1"/>
  <c r="Y289" i="1"/>
  <c r="W225" i="1"/>
  <c r="X225" i="1"/>
  <c r="Y225" i="1"/>
  <c r="W161" i="1"/>
  <c r="Y161" i="1"/>
  <c r="X161" i="1"/>
  <c r="W97" i="1"/>
  <c r="X97" i="1"/>
  <c r="Y97" i="1"/>
  <c r="W33" i="1"/>
  <c r="X33" i="1"/>
  <c r="Y33" i="1"/>
  <c r="Y343" i="1"/>
  <c r="X343" i="1"/>
  <c r="W343" i="1"/>
  <c r="X279" i="1"/>
  <c r="Y279" i="1"/>
  <c r="W279" i="1"/>
  <c r="X215" i="1"/>
  <c r="Y215" i="1"/>
  <c r="W215" i="1"/>
  <c r="X151" i="1"/>
  <c r="Y151" i="1"/>
  <c r="W151" i="1"/>
  <c r="X87" i="1"/>
  <c r="Y87" i="1"/>
  <c r="W87" i="1"/>
  <c r="X23" i="1"/>
  <c r="Y23" i="1"/>
  <c r="W23" i="1"/>
  <c r="W294" i="1"/>
  <c r="X294" i="1"/>
  <c r="Y294" i="1"/>
  <c r="Y230" i="1"/>
  <c r="X230" i="1"/>
  <c r="W230" i="1"/>
  <c r="Y166" i="1"/>
  <c r="X166" i="1"/>
  <c r="W166" i="1"/>
  <c r="Y102" i="1"/>
  <c r="X102" i="1"/>
  <c r="W102" i="1"/>
  <c r="W38" i="1"/>
  <c r="X38" i="1"/>
  <c r="Y38" i="1"/>
  <c r="Y284" i="1"/>
  <c r="X284" i="1"/>
  <c r="W284" i="1"/>
  <c r="W224" i="1"/>
  <c r="Y224" i="1"/>
  <c r="X224" i="1"/>
  <c r="W308" i="1"/>
  <c r="X308" i="1"/>
  <c r="Y308" i="1"/>
  <c r="W64" i="1"/>
  <c r="X64" i="1"/>
  <c r="Y64" i="1"/>
  <c r="Y285" i="1"/>
  <c r="X221" i="1"/>
  <c r="W221" i="1"/>
  <c r="Y221" i="1"/>
  <c r="X157" i="1"/>
  <c r="W157" i="1"/>
  <c r="Y157" i="1"/>
  <c r="X93" i="1"/>
  <c r="W93" i="1"/>
  <c r="Y93" i="1"/>
  <c r="X29" i="1"/>
  <c r="W29" i="1"/>
  <c r="Y29" i="1"/>
  <c r="Y275" i="1"/>
  <c r="W275" i="1"/>
  <c r="X275" i="1"/>
  <c r="Y211" i="1"/>
  <c r="W211" i="1"/>
  <c r="X211" i="1"/>
  <c r="W147" i="1"/>
  <c r="X147" i="1"/>
  <c r="Y147" i="1"/>
  <c r="Y83" i="1"/>
  <c r="X83" i="1"/>
  <c r="W83" i="1"/>
  <c r="W19" i="1"/>
  <c r="Y290" i="1"/>
  <c r="X290" i="1"/>
  <c r="W290" i="1"/>
  <c r="Y226" i="1"/>
  <c r="W226" i="1"/>
  <c r="X226" i="1"/>
  <c r="Y162" i="1"/>
  <c r="W162" i="1"/>
  <c r="X162" i="1"/>
  <c r="Y98" i="1"/>
  <c r="W98" i="1"/>
  <c r="X98" i="1"/>
  <c r="Y34" i="1"/>
  <c r="W34" i="1"/>
  <c r="X34" i="1"/>
  <c r="X126" i="1"/>
  <c r="Y126" i="1"/>
  <c r="W126" i="1"/>
  <c r="W296" i="1"/>
  <c r="X296" i="1"/>
  <c r="Y296" i="1"/>
  <c r="W132" i="1"/>
  <c r="X132" i="1"/>
  <c r="Y132" i="1"/>
  <c r="W25" i="1"/>
  <c r="X25" i="1"/>
  <c r="Y25" i="1"/>
  <c r="Y207" i="1"/>
  <c r="X207" i="1"/>
  <c r="W207" i="1"/>
  <c r="Y79" i="1"/>
  <c r="X79" i="1"/>
  <c r="W79" i="1"/>
  <c r="W286" i="1"/>
  <c r="Y286" i="1"/>
  <c r="X286" i="1"/>
  <c r="X222" i="1"/>
  <c r="W222" i="1"/>
  <c r="Y222" i="1"/>
  <c r="X30" i="1"/>
  <c r="W30" i="1"/>
  <c r="Y30" i="1"/>
  <c r="W88" i="1"/>
  <c r="X88" i="1"/>
  <c r="Y88" i="1"/>
  <c r="W112" i="1"/>
  <c r="Y112" i="1"/>
  <c r="X112" i="1"/>
  <c r="W192" i="1"/>
  <c r="X192" i="1"/>
  <c r="Y192" i="1"/>
  <c r="X100" i="1"/>
  <c r="W213" i="1"/>
  <c r="X213" i="1"/>
  <c r="Y213" i="1"/>
  <c r="W149" i="1"/>
  <c r="X149" i="1"/>
  <c r="Y149" i="1"/>
  <c r="W203" i="1"/>
  <c r="W139" i="1"/>
  <c r="X139" i="1"/>
  <c r="Y139" i="1"/>
  <c r="Y75" i="1"/>
  <c r="W75" i="1"/>
  <c r="X75" i="1"/>
  <c r="W11" i="1"/>
  <c r="Y11" i="1"/>
  <c r="X11" i="1"/>
  <c r="X282" i="1"/>
  <c r="Y282" i="1"/>
  <c r="W282" i="1"/>
  <c r="X218" i="1"/>
  <c r="Y218" i="1"/>
  <c r="W218" i="1"/>
  <c r="W154" i="1"/>
  <c r="X90" i="1"/>
  <c r="Y90" i="1"/>
  <c r="W90" i="1"/>
  <c r="X26" i="1"/>
  <c r="Y26" i="1"/>
  <c r="W26" i="1"/>
  <c r="W57" i="1"/>
  <c r="Y57" i="1"/>
  <c r="X254" i="1"/>
  <c r="Y254" i="1"/>
  <c r="W254" i="1"/>
  <c r="Y297" i="1"/>
  <c r="W297" i="1"/>
  <c r="X297" i="1"/>
  <c r="W256" i="1"/>
  <c r="X256" i="1"/>
  <c r="Y256" i="1"/>
  <c r="W148" i="1"/>
  <c r="Y148" i="1"/>
  <c r="X148" i="1"/>
  <c r="W208" i="1"/>
  <c r="Y208" i="1"/>
  <c r="X208" i="1"/>
  <c r="W345" i="1"/>
  <c r="X345" i="1"/>
  <c r="Y345" i="1"/>
  <c r="W153" i="1"/>
  <c r="Y271" i="1"/>
  <c r="W271" i="1"/>
  <c r="X271" i="1"/>
  <c r="Y15" i="1"/>
  <c r="W15" i="1"/>
  <c r="X15" i="1"/>
  <c r="W158" i="1"/>
  <c r="X158" i="1"/>
  <c r="Y158" i="1"/>
  <c r="W176" i="1"/>
  <c r="Y176" i="1"/>
  <c r="X176" i="1"/>
  <c r="W337" i="1"/>
  <c r="X337" i="1"/>
  <c r="Y337" i="1"/>
  <c r="W209" i="1"/>
  <c r="Y209" i="1"/>
  <c r="X209" i="1"/>
  <c r="X199" i="1"/>
  <c r="Y199" i="1"/>
  <c r="W199" i="1"/>
  <c r="X71" i="1"/>
  <c r="Y71" i="1"/>
  <c r="W71" i="1"/>
  <c r="X342" i="1"/>
  <c r="Y342" i="1"/>
  <c r="W342" i="1"/>
  <c r="W278" i="1"/>
  <c r="Y278" i="1"/>
  <c r="X278" i="1"/>
  <c r="W150" i="1"/>
  <c r="X150" i="1"/>
  <c r="Y150" i="1"/>
  <c r="W86" i="1"/>
  <c r="X86" i="1"/>
  <c r="Y86" i="1"/>
  <c r="W22" i="1"/>
  <c r="X22" i="1"/>
  <c r="Y22" i="1"/>
  <c r="W249" i="1"/>
  <c r="X249" i="1"/>
  <c r="Y249" i="1"/>
  <c r="W62" i="1"/>
  <c r="X62" i="1"/>
  <c r="Y62" i="1"/>
  <c r="W304" i="1"/>
  <c r="X304" i="1"/>
  <c r="Y304" i="1"/>
  <c r="X180" i="1"/>
  <c r="Y180" i="1"/>
  <c r="W180" i="1"/>
  <c r="W136" i="1"/>
  <c r="X136" i="1"/>
  <c r="Y136" i="1"/>
  <c r="W116" i="1"/>
  <c r="X116" i="1"/>
  <c r="Y116" i="1"/>
  <c r="W217" i="1"/>
  <c r="X217" i="1"/>
  <c r="Y217" i="1"/>
  <c r="X89" i="1"/>
  <c r="W89" i="1"/>
  <c r="Y89" i="1"/>
  <c r="Y335" i="1"/>
  <c r="W335" i="1"/>
  <c r="X335" i="1"/>
  <c r="Y143" i="1"/>
  <c r="X143" i="1"/>
  <c r="W143" i="1"/>
  <c r="W94" i="1"/>
  <c r="Y94" i="1"/>
  <c r="X94" i="1"/>
  <c r="W56" i="1"/>
  <c r="Y56" i="1"/>
  <c r="X56" i="1"/>
  <c r="W288" i="1"/>
  <c r="X288" i="1"/>
  <c r="Y288" i="1"/>
  <c r="W68" i="1"/>
  <c r="Y68" i="1"/>
  <c r="X68" i="1"/>
  <c r="X273" i="1"/>
  <c r="W273" i="1"/>
  <c r="Y273" i="1"/>
  <c r="X145" i="1"/>
  <c r="Y145" i="1"/>
  <c r="W145" i="1"/>
  <c r="X81" i="1"/>
  <c r="Y327" i="1"/>
  <c r="W327" i="1"/>
  <c r="X327" i="1"/>
  <c r="X263" i="1"/>
  <c r="Y263" i="1"/>
  <c r="W263" i="1"/>
  <c r="W214" i="1"/>
  <c r="X214" i="1"/>
  <c r="Y214" i="1"/>
  <c r="W248" i="1"/>
  <c r="X248" i="1"/>
  <c r="Y248" i="1"/>
  <c r="W300" i="1"/>
  <c r="Y300" i="1"/>
  <c r="X300" i="1"/>
  <c r="W160" i="1"/>
  <c r="X160" i="1"/>
  <c r="Y160" i="1"/>
  <c r="W320" i="1"/>
  <c r="X320" i="1"/>
  <c r="Y320" i="1"/>
  <c r="X333" i="1"/>
  <c r="W333" i="1"/>
  <c r="Y333" i="1"/>
  <c r="X269" i="1"/>
  <c r="W269" i="1"/>
  <c r="Y269" i="1"/>
  <c r="X205" i="1"/>
  <c r="W205" i="1"/>
  <c r="Y205" i="1"/>
  <c r="X141" i="1"/>
  <c r="W141" i="1"/>
  <c r="Y141" i="1"/>
  <c r="X77" i="1"/>
  <c r="W77" i="1"/>
  <c r="Y77" i="1"/>
  <c r="X13" i="1"/>
  <c r="W13" i="1"/>
  <c r="Y13" i="1"/>
  <c r="W323" i="1"/>
  <c r="X323" i="1"/>
  <c r="Y323" i="1"/>
  <c r="X259" i="1"/>
  <c r="Y259" i="1"/>
  <c r="W259" i="1"/>
  <c r="W195" i="1"/>
  <c r="Y195" i="1"/>
  <c r="X195" i="1"/>
  <c r="X131" i="1"/>
  <c r="W131" i="1"/>
  <c r="Y131" i="1"/>
  <c r="W67" i="1"/>
  <c r="X67" i="1"/>
  <c r="Y67" i="1"/>
  <c r="Y338" i="1"/>
  <c r="X338" i="1"/>
  <c r="W338" i="1"/>
  <c r="Y274" i="1"/>
  <c r="W274" i="1"/>
  <c r="X274" i="1"/>
  <c r="Y210" i="1"/>
  <c r="W210" i="1"/>
  <c r="X210" i="1"/>
  <c r="Y146" i="1"/>
  <c r="W146" i="1"/>
  <c r="X146" i="1"/>
  <c r="Y82" i="1"/>
  <c r="W82" i="1"/>
  <c r="X82" i="1"/>
  <c r="Y18" i="1"/>
  <c r="W18" i="1"/>
  <c r="X18" i="1"/>
  <c r="Y191" i="1"/>
  <c r="W191" i="1"/>
  <c r="X191" i="1"/>
  <c r="Y127" i="1"/>
  <c r="W127" i="1"/>
  <c r="X127" i="1"/>
  <c r="Y63" i="1"/>
  <c r="W63" i="1"/>
  <c r="X63" i="1"/>
  <c r="W334" i="1"/>
  <c r="X334" i="1"/>
  <c r="Y334" i="1"/>
  <c r="W270" i="1"/>
  <c r="X270" i="1"/>
  <c r="Y270" i="1"/>
  <c r="W206" i="1"/>
  <c r="Y206" i="1"/>
  <c r="X206" i="1"/>
  <c r="W142" i="1"/>
  <c r="X142" i="1"/>
  <c r="Y142" i="1"/>
  <c r="W78" i="1"/>
  <c r="X78" i="1"/>
  <c r="Y78" i="1"/>
  <c r="X14" i="1"/>
  <c r="W14" i="1"/>
  <c r="Y14" i="1"/>
  <c r="W144" i="1"/>
  <c r="X144" i="1"/>
  <c r="Y144" i="1"/>
  <c r="Y265" i="1"/>
  <c r="W265" i="1"/>
  <c r="X265" i="1"/>
  <c r="W201" i="1"/>
  <c r="X201" i="1"/>
  <c r="Y201" i="1"/>
  <c r="W52" i="1"/>
  <c r="X52" i="1"/>
  <c r="Y52" i="1"/>
  <c r="W280" i="1"/>
  <c r="X280" i="1"/>
  <c r="Y280" i="1"/>
  <c r="Y252" i="1"/>
  <c r="W197" i="1"/>
  <c r="X197" i="1"/>
  <c r="Y197" i="1"/>
  <c r="W133" i="1"/>
  <c r="X133" i="1"/>
  <c r="Y133" i="1"/>
  <c r="W69" i="1"/>
  <c r="X69" i="1"/>
  <c r="Y69" i="1"/>
  <c r="W48" i="1"/>
  <c r="X48" i="1"/>
  <c r="Y48" i="1"/>
  <c r="X315" i="1"/>
  <c r="Y315" i="1"/>
  <c r="W315" i="1"/>
  <c r="W251" i="1"/>
  <c r="X251" i="1"/>
  <c r="Y251" i="1"/>
  <c r="W187" i="1"/>
  <c r="X187" i="1"/>
  <c r="Y187" i="1"/>
  <c r="X123" i="1"/>
  <c r="W123" i="1"/>
  <c r="Y123" i="1"/>
  <c r="Y59" i="1"/>
  <c r="W59" i="1"/>
  <c r="X59" i="1"/>
  <c r="X330" i="1"/>
  <c r="Y330" i="1"/>
  <c r="W330" i="1"/>
  <c r="X266" i="1"/>
  <c r="Y266" i="1"/>
  <c r="W266" i="1"/>
  <c r="X202" i="1"/>
  <c r="Y202" i="1"/>
  <c r="W202" i="1"/>
  <c r="X138" i="1"/>
  <c r="Y138" i="1"/>
  <c r="W138" i="1"/>
  <c r="X74" i="1"/>
  <c r="Y74" i="1"/>
  <c r="W74" i="1"/>
  <c r="X10" i="1"/>
  <c r="Y10" i="1"/>
  <c r="W10" i="1"/>
  <c r="X84" i="1"/>
  <c r="W84" i="1"/>
  <c r="Y84" i="1"/>
  <c r="X329" i="1"/>
  <c r="Y329" i="1"/>
  <c r="W329" i="1"/>
  <c r="Y73" i="1"/>
  <c r="W73" i="1"/>
  <c r="X73" i="1"/>
  <c r="Y255" i="1"/>
  <c r="X255" i="1"/>
  <c r="W255" i="1"/>
  <c r="W128" i="1"/>
  <c r="X128" i="1"/>
  <c r="Y128" i="1"/>
  <c r="Y92" i="1"/>
  <c r="W92" i="1"/>
  <c r="X92" i="1"/>
  <c r="X324" i="1"/>
  <c r="Y324" i="1"/>
  <c r="W324" i="1"/>
  <c r="W321" i="1"/>
  <c r="X321" i="1"/>
  <c r="Y321" i="1"/>
  <c r="Y44" i="1"/>
  <c r="W44" i="1"/>
  <c r="X44" i="1"/>
  <c r="X183" i="1"/>
  <c r="Y183" i="1"/>
  <c r="W183" i="1"/>
  <c r="X326" i="1"/>
  <c r="W326" i="1"/>
  <c r="Y326" i="1"/>
  <c r="W80" i="1"/>
  <c r="X80" i="1"/>
  <c r="Y80" i="1"/>
  <c r="W137" i="1"/>
  <c r="Y319" i="1"/>
  <c r="W319" i="1"/>
  <c r="X319" i="1"/>
  <c r="W312" i="1"/>
  <c r="X312" i="1"/>
  <c r="Y312" i="1"/>
  <c r="W261" i="1"/>
  <c r="X261" i="1"/>
  <c r="Y261" i="1"/>
  <c r="W344" i="1"/>
  <c r="X344" i="1"/>
  <c r="Y344" i="1"/>
  <c r="Y236" i="1"/>
  <c r="X236" i="1"/>
  <c r="W236" i="1"/>
  <c r="Y257" i="1"/>
  <c r="W257" i="1"/>
  <c r="X257" i="1"/>
  <c r="Y193" i="1"/>
  <c r="Y65" i="1"/>
  <c r="W65" i="1"/>
  <c r="X65" i="1"/>
  <c r="Y311" i="1"/>
  <c r="X311" i="1"/>
  <c r="W311" i="1"/>
  <c r="X247" i="1"/>
  <c r="Y247" i="1"/>
  <c r="W247" i="1"/>
  <c r="X119" i="1"/>
  <c r="Y119" i="1"/>
  <c r="W119" i="1"/>
  <c r="X55" i="1"/>
  <c r="Y55" i="1"/>
  <c r="W55" i="1"/>
  <c r="X262" i="1"/>
  <c r="W9" i="1"/>
  <c r="W60" i="1"/>
  <c r="X60" i="1"/>
  <c r="W316" i="1"/>
  <c r="Y108" i="1"/>
  <c r="W108" i="1"/>
  <c r="X108" i="1"/>
  <c r="Y220" i="1"/>
  <c r="W220" i="1"/>
  <c r="X220" i="1"/>
  <c r="X317" i="1"/>
  <c r="W317" i="1"/>
  <c r="Y317" i="1"/>
  <c r="X253" i="1"/>
  <c r="W253" i="1"/>
  <c r="Y253" i="1"/>
  <c r="X189" i="1"/>
  <c r="W189" i="1"/>
  <c r="Y189" i="1"/>
  <c r="X125" i="1"/>
  <c r="W125" i="1"/>
  <c r="Y125" i="1"/>
  <c r="X61" i="1"/>
  <c r="W61" i="1"/>
  <c r="Y61" i="1"/>
  <c r="W40" i="1"/>
  <c r="Y40" i="1"/>
  <c r="X40" i="1"/>
  <c r="X307" i="1"/>
  <c r="Y258" i="1"/>
  <c r="Y194" i="1"/>
  <c r="W194" i="1"/>
  <c r="X194" i="1"/>
  <c r="Y130" i="1"/>
  <c r="W130" i="1"/>
  <c r="X130" i="1"/>
  <c r="Y66" i="1"/>
  <c r="W66" i="1"/>
  <c r="X66" i="1"/>
  <c r="O351" i="1"/>
  <c r="N351" i="1"/>
  <c r="N348" i="1"/>
  <c r="N353" i="1"/>
  <c r="N350" i="1"/>
  <c r="N356" i="1" s="1"/>
  <c r="N349" i="1"/>
  <c r="O349" i="1"/>
  <c r="O355" i="1" s="1"/>
  <c r="O348" i="1"/>
  <c r="O350" i="1"/>
  <c r="O356" i="1" s="1"/>
  <c r="O353" i="1"/>
  <c r="Y233" i="1" l="1"/>
  <c r="X193" i="1"/>
  <c r="Y91" i="1"/>
  <c r="X233" i="1"/>
  <c r="W129" i="1"/>
  <c r="X129" i="1"/>
  <c r="Y53" i="1"/>
  <c r="X110" i="1"/>
  <c r="X53" i="1"/>
  <c r="Y328" i="1"/>
  <c r="X328" i="1"/>
  <c r="Y339" i="1"/>
  <c r="W285" i="1"/>
  <c r="Y17" i="1"/>
  <c r="X19" i="1"/>
  <c r="X339" i="1"/>
  <c r="Y36" i="1"/>
  <c r="W36" i="1"/>
  <c r="Y135" i="1"/>
  <c r="W17" i="1"/>
  <c r="Y154" i="1"/>
  <c r="W135" i="1"/>
  <c r="Y305" i="1"/>
  <c r="Y267" i="1"/>
  <c r="W267" i="1"/>
  <c r="Y9" i="1"/>
  <c r="W100" i="1"/>
  <c r="Y276" i="1"/>
  <c r="Y96" i="1"/>
  <c r="X96" i="1"/>
  <c r="X258" i="1"/>
  <c r="W322" i="1"/>
  <c r="Y322" i="1"/>
  <c r="Y332" i="1"/>
  <c r="Y81" i="1"/>
  <c r="X153" i="1"/>
  <c r="Y46" i="1"/>
  <c r="Y134" i="1"/>
  <c r="Y21" i="1"/>
  <c r="X46" i="1"/>
  <c r="X309" i="1"/>
  <c r="W309" i="1"/>
  <c r="X12" i="1"/>
  <c r="Y179" i="1"/>
  <c r="X302" i="1"/>
  <c r="W252" i="1"/>
  <c r="Y137" i="1"/>
  <c r="Y228" i="1"/>
  <c r="Y70" i="1"/>
  <c r="X70" i="1"/>
  <c r="W277" i="1"/>
  <c r="X188" i="1"/>
  <c r="X341" i="1"/>
  <c r="W76" i="1"/>
  <c r="Y283" i="1"/>
  <c r="X45" i="1"/>
  <c r="Y307" i="1"/>
  <c r="X268" i="1"/>
  <c r="W268" i="1"/>
  <c r="W45" i="1"/>
  <c r="X134" i="1"/>
  <c r="W91" i="1"/>
  <c r="Y277" i="1"/>
  <c r="W188" i="1"/>
  <c r="W155" i="1"/>
  <c r="W331" i="1"/>
  <c r="W234" i="1"/>
  <c r="Y234" i="1"/>
  <c r="W293" i="1"/>
  <c r="Y115" i="1"/>
  <c r="X316" i="1"/>
  <c r="X204" i="1"/>
  <c r="X76" i="1"/>
  <c r="W283" i="1"/>
  <c r="W204" i="1"/>
  <c r="X331" i="1"/>
  <c r="Y341" i="1"/>
  <c r="Y293" i="1"/>
  <c r="Y198" i="1"/>
  <c r="Y85" i="1"/>
  <c r="X198" i="1"/>
  <c r="X85" i="1"/>
  <c r="Y155" i="1"/>
  <c r="X228" i="1"/>
  <c r="X332" i="1"/>
  <c r="Y72" i="1"/>
  <c r="Y325" i="1"/>
  <c r="X72" i="1"/>
  <c r="X325" i="1"/>
  <c r="Y181" i="1"/>
  <c r="Y219" i="1"/>
  <c r="X181" i="1"/>
  <c r="W219" i="1"/>
  <c r="Y238" i="1"/>
  <c r="Y262" i="1"/>
  <c r="X21" i="1"/>
  <c r="W115" i="1"/>
  <c r="W110" i="1"/>
  <c r="W281" i="1"/>
  <c r="Y281" i="1"/>
  <c r="X203" i="1"/>
  <c r="Y200" i="1"/>
  <c r="X200" i="1"/>
  <c r="W27" i="1"/>
  <c r="Y302" i="1"/>
  <c r="X179" i="1"/>
  <c r="Y243" i="1"/>
  <c r="X292" i="1"/>
  <c r="X243" i="1"/>
  <c r="X124" i="1"/>
  <c r="W42" i="1"/>
  <c r="W292" i="1"/>
  <c r="W124" i="1"/>
  <c r="X140" i="1"/>
  <c r="Y42" i="1"/>
  <c r="W140" i="1"/>
  <c r="W106" i="1"/>
  <c r="X174" i="1"/>
  <c r="Y51" i="1"/>
  <c r="Y106" i="1"/>
  <c r="W174" i="1"/>
  <c r="X51" i="1"/>
  <c r="W170" i="1"/>
  <c r="W238" i="1"/>
  <c r="O352" i="1"/>
  <c r="N361" i="1" l="1"/>
  <c r="O361" i="1"/>
  <c r="P361" i="1"/>
</calcChain>
</file>

<file path=xl/sharedStrings.xml><?xml version="1.0" encoding="utf-8"?>
<sst xmlns="http://schemas.openxmlformats.org/spreadsheetml/2006/main" count="51" uniqueCount="42">
  <si>
    <t>DATE</t>
  </si>
  <si>
    <t>USDA REPORTED NATIONAL WEEKLY PORK FOB PLANT</t>
  </si>
  <si>
    <t>LM_PK610</t>
  </si>
  <si>
    <t>AVG</t>
  </si>
  <si>
    <t>MIN</t>
  </si>
  <si>
    <t>MAX</t>
  </si>
  <si>
    <t>COV</t>
  </si>
  <si>
    <t>Blanks</t>
  </si>
  <si>
    <t>WESTERN CORNBELT WEEKLY B&amp;G NEGOTIATED</t>
  </si>
  <si>
    <t>WtdAvgPrice</t>
  </si>
  <si>
    <t>HeadCount</t>
  </si>
  <si>
    <t>Premium "over" Western Cornbelt</t>
  </si>
  <si>
    <t>Western Cornbelt, Formula Weight</t>
  </si>
  <si>
    <t>Cutout, Formula Weight</t>
  </si>
  <si>
    <t>Premium "over" Cutout</t>
  </si>
  <si>
    <t>STDEV</t>
  </si>
  <si>
    <t>Percent of cutout</t>
  </si>
  <si>
    <t>Version 6.17.2020</t>
  </si>
  <si>
    <t>KSU - Hog Contract Evaluation Tool</t>
  </si>
  <si>
    <t>An Excel spreadsheet for evaluating alternative market hog contracts</t>
  </si>
  <si>
    <t>INTRODUCTION</t>
  </si>
  <si>
    <t>INSTRUCTIONS FOR THE USER:</t>
  </si>
  <si>
    <t>Updated by:</t>
  </si>
  <si>
    <t>Glynn T. Tonsor, Ph.D.</t>
  </si>
  <si>
    <t>Department of Agricultural Economics</t>
  </si>
  <si>
    <t>Kansas State University</t>
  </si>
  <si>
    <t>785-532-1518</t>
  </si>
  <si>
    <t>Mike Tokach, Ph.D.</t>
  </si>
  <si>
    <t>Department of Animal Sciences &amp; Industry</t>
  </si>
  <si>
    <t>mtokach@ksu.edu</t>
  </si>
  <si>
    <t>gtonsor@ksu.edu</t>
  </si>
  <si>
    <t>785-532-2032</t>
  </si>
  <si>
    <t>HISTORICAL DATA SECTION</t>
  </si>
  <si>
    <t>ANALYSIS SECTION</t>
  </si>
  <si>
    <t>MIN DATE</t>
  </si>
  <si>
    <t>MAX DATE</t>
  </si>
  <si>
    <t>Percent of Time, Highest Price</t>
  </si>
  <si>
    <t>Summary Statistics</t>
  </si>
  <si>
    <t>LM_HG212</t>
  </si>
  <si>
    <t xml:space="preserve">This spreadsheet was developed as a decision-aid tool for producers interested in comparing market hog contract alternatives. It compares the historic weekly price differences provided by alternative contracts comprised by Western Cornbelt negotated prices and National pork cutout prices. </t>
  </si>
  <si>
    <r>
      <t xml:space="preserve">In the Analysis sheet all </t>
    </r>
    <r>
      <rPr>
        <b/>
        <sz val="12"/>
        <color theme="4"/>
        <rFont val="Calibri"/>
        <family val="2"/>
        <scheme val="minor"/>
      </rPr>
      <t>blue</t>
    </r>
    <r>
      <rPr>
        <sz val="12"/>
        <rFont val="Calibri"/>
        <family val="2"/>
        <scheme val="minor"/>
      </rPr>
      <t xml:space="preserve"> numbers are input by the user.  Formula weights, premiums, and percent of reported prices are adjustable inputs. All </t>
    </r>
    <r>
      <rPr>
        <b/>
        <sz val="12"/>
        <rFont val="Calibri"/>
        <family val="2"/>
        <scheme val="minor"/>
      </rPr>
      <t>black</t>
    </r>
    <r>
      <rPr>
        <sz val="12"/>
        <rFont val="Calibri"/>
        <family val="2"/>
        <scheme val="minor"/>
      </rPr>
      <t xml:space="preserve"> numbers are derived from historical cutout or negotiated hog prices.  The spreadsheet automatically recalculates every time an input is adjusted so it is important to wait until all data have been entered and reviewed before interpreting any of the calculated results.</t>
    </r>
  </si>
  <si>
    <t>Copyright 2020 AgManager.info, K-State Department of Agricultural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</si>
</sst>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m/d/yy;@"/>
    <numFmt numFmtId="165" formatCode="_(* #,##0_);_(* \(#,##0\);_(* &quot;-&quot;??_);_(@_)"/>
    <numFmt numFmtId="166" formatCode="&quot;$&quot;#,##0.00"/>
  </numFmts>
  <fonts count="18" x14ac:knownFonts="1">
    <font>
      <sz val="11"/>
      <color theme="1"/>
      <name val="Calibri"/>
      <family val="2"/>
      <scheme val="minor"/>
    </font>
    <font>
      <sz val="11"/>
      <color theme="1"/>
      <name val="Calibri"/>
      <family val="2"/>
      <scheme val="minor"/>
    </font>
    <font>
      <sz val="11"/>
      <color theme="1"/>
      <name val="Arial"/>
      <family val="2"/>
    </font>
    <font>
      <b/>
      <u/>
      <sz val="11"/>
      <color theme="1"/>
      <name val="Arial"/>
      <family val="2"/>
    </font>
    <font>
      <b/>
      <i/>
      <sz val="11"/>
      <color theme="1"/>
      <name val="Calibri"/>
      <family val="2"/>
      <scheme val="minor"/>
    </font>
    <font>
      <sz val="10"/>
      <name val="Arial"/>
      <family val="2"/>
    </font>
    <font>
      <b/>
      <u/>
      <sz val="12"/>
      <name val="Calibri"/>
      <family val="2"/>
      <scheme val="minor"/>
    </font>
    <font>
      <sz val="12"/>
      <name val="Calibri"/>
      <family val="2"/>
      <scheme val="minor"/>
    </font>
    <font>
      <b/>
      <sz val="12"/>
      <name val="Calibri"/>
      <family val="2"/>
      <scheme val="minor"/>
    </font>
    <font>
      <u/>
      <sz val="10"/>
      <color indexed="12"/>
      <name val="Arial"/>
      <family val="2"/>
    </font>
    <font>
      <u/>
      <sz val="11"/>
      <color theme="10"/>
      <name val="Calibri"/>
      <family val="2"/>
      <scheme val="minor"/>
    </font>
    <font>
      <i/>
      <sz val="12"/>
      <name val="Calibri"/>
      <family val="2"/>
      <scheme val="minor"/>
    </font>
    <font>
      <b/>
      <i/>
      <sz val="14"/>
      <color theme="0"/>
      <name val="Calibri"/>
      <family val="2"/>
      <scheme val="minor"/>
    </font>
    <font>
      <b/>
      <sz val="12"/>
      <color theme="0"/>
      <name val="Calibri"/>
      <family val="2"/>
      <scheme val="minor"/>
    </font>
    <font>
      <b/>
      <i/>
      <sz val="12"/>
      <color theme="0"/>
      <name val="Calibri"/>
      <family val="2"/>
      <scheme val="minor"/>
    </font>
    <font>
      <b/>
      <sz val="12"/>
      <color theme="4"/>
      <name val="Calibri"/>
      <family val="2"/>
      <scheme val="minor"/>
    </font>
    <font>
      <b/>
      <u/>
      <sz val="11"/>
      <color theme="1"/>
      <name val="Calibri"/>
      <family val="2"/>
      <scheme val="minor"/>
    </font>
    <font>
      <b/>
      <sz val="11"/>
      <color theme="4"/>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4"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75">
    <xf numFmtId="0" fontId="0" fillId="0" borderId="0" xfId="0"/>
    <xf numFmtId="164" fontId="2" fillId="0" borderId="0" xfId="0" applyNumberFormat="1" applyFont="1"/>
    <xf numFmtId="2" fontId="0" fillId="0" borderId="0" xfId="0" applyNumberFormat="1"/>
    <xf numFmtId="164" fontId="0" fillId="0" borderId="0" xfId="0" applyNumberFormat="1"/>
    <xf numFmtId="165" fontId="0" fillId="0" borderId="0" xfId="1" applyNumberFormat="1" applyFont="1"/>
    <xf numFmtId="44" fontId="0" fillId="0" borderId="0" xfId="2" applyFont="1"/>
    <xf numFmtId="0" fontId="0" fillId="2" borderId="0" xfId="0" applyFill="1"/>
    <xf numFmtId="0" fontId="0" fillId="0" borderId="0" xfId="0" applyAlignment="1">
      <alignment horizontal="center" vertical="center" wrapText="1"/>
    </xf>
    <xf numFmtId="44" fontId="0" fillId="0" borderId="0" xfId="0" applyNumberFormat="1"/>
    <xf numFmtId="0" fontId="0" fillId="0" borderId="0" xfId="0" applyFill="1"/>
    <xf numFmtId="0" fontId="0" fillId="0" borderId="0" xfId="0" applyFill="1" applyBorder="1"/>
    <xf numFmtId="0" fontId="0" fillId="0" borderId="0" xfId="0" applyBorder="1"/>
    <xf numFmtId="0" fontId="4" fillId="0" borderId="0" xfId="0" applyFont="1" applyBorder="1"/>
    <xf numFmtId="0" fontId="4" fillId="0" borderId="0" xfId="0" applyFont="1" applyFill="1" applyBorder="1"/>
    <xf numFmtId="9" fontId="0" fillId="0" borderId="0" xfId="3" applyFont="1" applyFill="1" applyBorder="1" applyAlignment="1">
      <alignment horizontal="center"/>
    </xf>
    <xf numFmtId="0" fontId="0" fillId="4" borderId="0" xfId="0" applyFill="1"/>
    <xf numFmtId="0" fontId="6" fillId="0" borderId="0" xfId="4" applyFont="1" applyAlignment="1" applyProtection="1"/>
    <xf numFmtId="0" fontId="12" fillId="4" borderId="0" xfId="0" applyFont="1" applyFill="1"/>
    <xf numFmtId="0" fontId="13" fillId="4" borderId="0" xfId="0" applyFont="1" applyFill="1"/>
    <xf numFmtId="0" fontId="14" fillId="4" borderId="0" xfId="0" applyFont="1" applyFill="1"/>
    <xf numFmtId="0" fontId="8" fillId="0" borderId="0" xfId="4" applyFont="1" applyBorder="1" applyAlignment="1" applyProtection="1">
      <alignment horizontal="left" vertical="center" wrapText="1"/>
    </xf>
    <xf numFmtId="0" fontId="7" fillId="0" borderId="5" xfId="4" applyFont="1" applyBorder="1" applyProtection="1"/>
    <xf numFmtId="0" fontId="7" fillId="0" borderId="0" xfId="4" applyFont="1" applyBorder="1" applyProtection="1"/>
    <xf numFmtId="0" fontId="7" fillId="0" borderId="0" xfId="4" applyFont="1" applyBorder="1" applyAlignment="1" applyProtection="1">
      <alignment horizontal="center"/>
    </xf>
    <xf numFmtId="0" fontId="7" fillId="0" borderId="6" xfId="4" applyFont="1" applyBorder="1" applyProtection="1"/>
    <xf numFmtId="0" fontId="7" fillId="0" borderId="7" xfId="6" applyFont="1" applyFill="1" applyBorder="1" applyAlignment="1" applyProtection="1"/>
    <xf numFmtId="0" fontId="7" fillId="0" borderId="8" xfId="4" applyFont="1" applyFill="1" applyBorder="1" applyAlignment="1" applyProtection="1"/>
    <xf numFmtId="0" fontId="7" fillId="0" borderId="8" xfId="4" applyFont="1" applyBorder="1" applyAlignment="1" applyProtection="1"/>
    <xf numFmtId="0" fontId="7" fillId="0" borderId="8" xfId="4" applyFont="1" applyBorder="1" applyProtection="1"/>
    <xf numFmtId="0" fontId="7" fillId="0" borderId="8" xfId="6" applyFont="1" applyFill="1" applyBorder="1" applyAlignment="1" applyProtection="1"/>
    <xf numFmtId="0" fontId="7" fillId="0" borderId="9" xfId="4" applyFont="1" applyBorder="1" applyProtection="1"/>
    <xf numFmtId="9" fontId="0" fillId="0" borderId="0" xfId="3" applyFont="1" applyFill="1" applyAlignment="1">
      <alignment horizontal="center"/>
    </xf>
    <xf numFmtId="9" fontId="17" fillId="0" borderId="1" xfId="3" applyFont="1" applyFill="1" applyBorder="1" applyAlignment="1">
      <alignment horizontal="center"/>
    </xf>
    <xf numFmtId="166" fontId="17" fillId="0" borderId="1" xfId="2" applyNumberFormat="1" applyFont="1" applyFill="1" applyBorder="1" applyAlignment="1">
      <alignment horizontal="center"/>
    </xf>
    <xf numFmtId="164" fontId="3" fillId="6" borderId="0" xfId="0" applyNumberFormat="1" applyFont="1" applyFill="1"/>
    <xf numFmtId="2" fontId="0" fillId="6" borderId="0" xfId="0" applyNumberFormat="1" applyFill="1"/>
    <xf numFmtId="0" fontId="0" fillId="6" borderId="0" xfId="0" applyFill="1"/>
    <xf numFmtId="10" fontId="0" fillId="0" borderId="0" xfId="3" applyNumberFormat="1" applyFont="1"/>
    <xf numFmtId="164" fontId="2" fillId="0" borderId="0" xfId="0" applyNumberFormat="1" applyFont="1" applyAlignment="1">
      <alignment horizontal="center"/>
    </xf>
    <xf numFmtId="0" fontId="0" fillId="0" borderId="0" xfId="0" applyFill="1" applyAlignment="1">
      <alignment horizontal="center"/>
    </xf>
    <xf numFmtId="0" fontId="10" fillId="0" borderId="0" xfId="7" applyAlignment="1">
      <alignment horizontal="center"/>
    </xf>
    <xf numFmtId="0" fontId="8" fillId="0" borderId="0" xfId="4" applyFont="1" applyAlignment="1" applyProtection="1">
      <alignment horizontal="left" wrapText="1"/>
    </xf>
    <xf numFmtId="0" fontId="6" fillId="0" borderId="0" xfId="4" applyFont="1" applyAlignment="1" applyProtection="1"/>
    <xf numFmtId="0" fontId="7" fillId="0" borderId="0" xfId="4" applyFont="1" applyAlignment="1" applyProtection="1"/>
    <xf numFmtId="0" fontId="7" fillId="0" borderId="2" xfId="4" applyFont="1" applyBorder="1" applyAlignment="1" applyProtection="1">
      <alignment horizontal="left" vertical="center" wrapText="1"/>
    </xf>
    <xf numFmtId="0" fontId="8" fillId="0" borderId="3" xfId="4" applyFont="1" applyBorder="1" applyAlignment="1" applyProtection="1">
      <alignment horizontal="left" vertical="center" wrapText="1"/>
    </xf>
    <xf numFmtId="0" fontId="8" fillId="0" borderId="4" xfId="4" applyFont="1" applyBorder="1" applyAlignment="1" applyProtection="1">
      <alignment horizontal="left" vertical="center" wrapText="1"/>
    </xf>
    <xf numFmtId="0" fontId="8" fillId="0" borderId="5" xfId="4" applyFont="1" applyBorder="1" applyAlignment="1" applyProtection="1">
      <alignment horizontal="left" vertical="center" wrapText="1"/>
    </xf>
    <xf numFmtId="0" fontId="8" fillId="0" borderId="0" xfId="4" applyFont="1" applyBorder="1" applyAlignment="1" applyProtection="1">
      <alignment horizontal="left" vertical="center" wrapText="1"/>
    </xf>
    <xf numFmtId="0" fontId="8" fillId="0" borderId="6" xfId="4" applyFont="1" applyBorder="1" applyAlignment="1" applyProtection="1">
      <alignment horizontal="left" vertical="center" wrapText="1"/>
    </xf>
    <xf numFmtId="0" fontId="8" fillId="0" borderId="7" xfId="4" applyFont="1" applyBorder="1" applyAlignment="1" applyProtection="1">
      <alignment horizontal="left" vertical="center" wrapText="1"/>
    </xf>
    <xf numFmtId="0" fontId="8" fillId="0" borderId="8" xfId="4" applyFont="1" applyBorder="1" applyAlignment="1" applyProtection="1">
      <alignment horizontal="left" vertical="center" wrapText="1"/>
    </xf>
    <xf numFmtId="0" fontId="8" fillId="0" borderId="9" xfId="4" applyFont="1" applyBorder="1" applyAlignment="1" applyProtection="1">
      <alignment horizontal="left" vertical="center" wrapText="1"/>
    </xf>
    <xf numFmtId="0" fontId="11" fillId="0" borderId="2" xfId="4" applyFont="1" applyBorder="1" applyAlignment="1" applyProtection="1">
      <alignment horizontal="left" vertical="center" wrapText="1"/>
    </xf>
    <xf numFmtId="0" fontId="11" fillId="0" borderId="3" xfId="4" applyFont="1" applyBorder="1" applyAlignment="1" applyProtection="1">
      <alignment horizontal="left" vertical="center" wrapText="1"/>
    </xf>
    <xf numFmtId="0" fontId="11" fillId="0" borderId="4" xfId="4" applyFont="1" applyBorder="1" applyAlignment="1" applyProtection="1">
      <alignment horizontal="left" vertical="center" wrapText="1"/>
    </xf>
    <xf numFmtId="0" fontId="11" fillId="0" borderId="5" xfId="4" applyFont="1" applyBorder="1" applyAlignment="1" applyProtection="1">
      <alignment horizontal="left" vertical="center" wrapText="1"/>
    </xf>
    <xf numFmtId="0" fontId="11" fillId="0" borderId="0" xfId="4" applyFont="1" applyBorder="1" applyAlignment="1" applyProtection="1">
      <alignment horizontal="left" vertical="center" wrapText="1"/>
    </xf>
    <xf numFmtId="0" fontId="11" fillId="0" borderId="6" xfId="4" applyFont="1" applyBorder="1" applyAlignment="1" applyProtection="1">
      <alignment horizontal="left" vertical="center" wrapText="1"/>
    </xf>
    <xf numFmtId="0" fontId="10" fillId="0" borderId="5" xfId="7" applyBorder="1" applyAlignment="1" applyProtection="1"/>
    <xf numFmtId="0" fontId="7" fillId="0" borderId="0" xfId="4" applyFont="1" applyBorder="1" applyAlignment="1" applyProtection="1"/>
    <xf numFmtId="0" fontId="10" fillId="0" borderId="0" xfId="7" applyBorder="1" applyAlignment="1" applyProtection="1"/>
    <xf numFmtId="0" fontId="7" fillId="0" borderId="2" xfId="4" applyFont="1" applyBorder="1" applyAlignment="1" applyProtection="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6" fillId="3" borderId="0" xfId="0" applyFont="1" applyFill="1" applyAlignment="1">
      <alignment horizontal="center" vertical="center" wrapText="1"/>
    </xf>
    <xf numFmtId="0" fontId="16" fillId="0" borderId="0" xfId="0" applyFont="1" applyAlignment="1">
      <alignment horizontal="center" vertical="center" wrapText="1"/>
    </xf>
    <xf numFmtId="0" fontId="16" fillId="5" borderId="0" xfId="0" applyFont="1" applyFill="1" applyAlignment="1">
      <alignment horizontal="center" vertical="center" wrapText="1"/>
    </xf>
    <xf numFmtId="0" fontId="0" fillId="0" borderId="0" xfId="0" applyAlignment="1">
      <alignment horizontal="center" vertical="center" wrapText="1"/>
    </xf>
  </cellXfs>
  <cellStyles count="8">
    <cellStyle name="Comma" xfId="1" builtinId="3"/>
    <cellStyle name="Currency" xfId="2" builtinId="4"/>
    <cellStyle name="Hyperlink" xfId="7" builtinId="8"/>
    <cellStyle name="Hyperlink 2" xfId="5"/>
    <cellStyle name="Hyperlink_K-State Vegetative Buffer" xfId="6"/>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a:t>Comparison of Contracts, Historical Performance Since 2014</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971744315873482E-2"/>
          <c:y val="7.8536433451941348E-2"/>
          <c:w val="0.89889996267518157"/>
          <c:h val="0.6190595645571102"/>
        </c:manualLayout>
      </c:layout>
      <c:lineChart>
        <c:grouping val="standard"/>
        <c:varyColors val="0"/>
        <c:ser>
          <c:idx val="0"/>
          <c:order val="0"/>
          <c:tx>
            <c:strRef>
              <c:f>Analysis!$N$8</c:f>
              <c:strCache>
                <c:ptCount val="1"/>
                <c:pt idx="0">
                  <c:v>Western Cornbelt, Formula Weight=100.00%; Cutout, Formula Weight=0.00%;                    Premium "over" Western Cornbelt=$3.50;  Percent of cutout=0.00%;                             Premium "over" Cutout=$0.00  </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Analysis!$A$9:$A$345</c:f>
              <c:numCache>
                <c:formatCode>m/d/yy;@</c:formatCode>
                <c:ptCount val="337"/>
                <c:pt idx="0">
                  <c:v>41642</c:v>
                </c:pt>
                <c:pt idx="1">
                  <c:v>41649</c:v>
                </c:pt>
                <c:pt idx="2">
                  <c:v>41656</c:v>
                </c:pt>
                <c:pt idx="3">
                  <c:v>41663</c:v>
                </c:pt>
                <c:pt idx="4">
                  <c:v>41670</c:v>
                </c:pt>
                <c:pt idx="5">
                  <c:v>41677</c:v>
                </c:pt>
                <c:pt idx="6">
                  <c:v>41684</c:v>
                </c:pt>
                <c:pt idx="7">
                  <c:v>41691</c:v>
                </c:pt>
                <c:pt idx="8">
                  <c:v>41698</c:v>
                </c:pt>
                <c:pt idx="9">
                  <c:v>41705</c:v>
                </c:pt>
                <c:pt idx="10">
                  <c:v>41712</c:v>
                </c:pt>
                <c:pt idx="11">
                  <c:v>41719</c:v>
                </c:pt>
                <c:pt idx="12">
                  <c:v>41726</c:v>
                </c:pt>
                <c:pt idx="13">
                  <c:v>41733</c:v>
                </c:pt>
                <c:pt idx="14">
                  <c:v>41740</c:v>
                </c:pt>
                <c:pt idx="15">
                  <c:v>41747</c:v>
                </c:pt>
                <c:pt idx="16">
                  <c:v>41754</c:v>
                </c:pt>
                <c:pt idx="17">
                  <c:v>41761</c:v>
                </c:pt>
                <c:pt idx="18">
                  <c:v>41768</c:v>
                </c:pt>
                <c:pt idx="19">
                  <c:v>41775</c:v>
                </c:pt>
                <c:pt idx="20">
                  <c:v>41782</c:v>
                </c:pt>
                <c:pt idx="21">
                  <c:v>41789</c:v>
                </c:pt>
                <c:pt idx="22">
                  <c:v>41796</c:v>
                </c:pt>
                <c:pt idx="23">
                  <c:v>41803</c:v>
                </c:pt>
                <c:pt idx="24">
                  <c:v>41810</c:v>
                </c:pt>
                <c:pt idx="25">
                  <c:v>41817</c:v>
                </c:pt>
                <c:pt idx="26">
                  <c:v>41824</c:v>
                </c:pt>
                <c:pt idx="27">
                  <c:v>41831</c:v>
                </c:pt>
                <c:pt idx="28">
                  <c:v>41838</c:v>
                </c:pt>
                <c:pt idx="29">
                  <c:v>41845</c:v>
                </c:pt>
                <c:pt idx="30">
                  <c:v>41852</c:v>
                </c:pt>
                <c:pt idx="31">
                  <c:v>41859</c:v>
                </c:pt>
                <c:pt idx="32">
                  <c:v>41866</c:v>
                </c:pt>
                <c:pt idx="33">
                  <c:v>41873</c:v>
                </c:pt>
                <c:pt idx="34">
                  <c:v>41880</c:v>
                </c:pt>
                <c:pt idx="35">
                  <c:v>41887</c:v>
                </c:pt>
                <c:pt idx="36">
                  <c:v>41894</c:v>
                </c:pt>
                <c:pt idx="37">
                  <c:v>41901</c:v>
                </c:pt>
                <c:pt idx="38">
                  <c:v>41908</c:v>
                </c:pt>
                <c:pt idx="39">
                  <c:v>41915</c:v>
                </c:pt>
                <c:pt idx="40">
                  <c:v>41922</c:v>
                </c:pt>
                <c:pt idx="41">
                  <c:v>41929</c:v>
                </c:pt>
                <c:pt idx="42">
                  <c:v>41936</c:v>
                </c:pt>
                <c:pt idx="43">
                  <c:v>41943</c:v>
                </c:pt>
                <c:pt idx="44">
                  <c:v>41950</c:v>
                </c:pt>
                <c:pt idx="45">
                  <c:v>41957</c:v>
                </c:pt>
                <c:pt idx="46">
                  <c:v>41964</c:v>
                </c:pt>
                <c:pt idx="47">
                  <c:v>41971</c:v>
                </c:pt>
                <c:pt idx="48">
                  <c:v>41978</c:v>
                </c:pt>
                <c:pt idx="49">
                  <c:v>41985</c:v>
                </c:pt>
                <c:pt idx="50">
                  <c:v>41992</c:v>
                </c:pt>
                <c:pt idx="51">
                  <c:v>41999</c:v>
                </c:pt>
                <c:pt idx="52">
                  <c:v>42006</c:v>
                </c:pt>
                <c:pt idx="53">
                  <c:v>42013</c:v>
                </c:pt>
                <c:pt idx="54">
                  <c:v>42020</c:v>
                </c:pt>
                <c:pt idx="55">
                  <c:v>42027</c:v>
                </c:pt>
                <c:pt idx="56">
                  <c:v>42034</c:v>
                </c:pt>
                <c:pt idx="57">
                  <c:v>42041</c:v>
                </c:pt>
                <c:pt idx="58">
                  <c:v>42048</c:v>
                </c:pt>
                <c:pt idx="59">
                  <c:v>42055</c:v>
                </c:pt>
                <c:pt idx="60">
                  <c:v>42062</c:v>
                </c:pt>
                <c:pt idx="61">
                  <c:v>42069</c:v>
                </c:pt>
                <c:pt idx="62">
                  <c:v>42076</c:v>
                </c:pt>
                <c:pt idx="63">
                  <c:v>42083</c:v>
                </c:pt>
                <c:pt idx="64">
                  <c:v>42090</c:v>
                </c:pt>
                <c:pt idx="65">
                  <c:v>42097</c:v>
                </c:pt>
                <c:pt idx="66">
                  <c:v>42104</c:v>
                </c:pt>
                <c:pt idx="67">
                  <c:v>42111</c:v>
                </c:pt>
                <c:pt idx="68">
                  <c:v>42118</c:v>
                </c:pt>
                <c:pt idx="69">
                  <c:v>42125</c:v>
                </c:pt>
                <c:pt idx="70">
                  <c:v>42132</c:v>
                </c:pt>
                <c:pt idx="71">
                  <c:v>42139</c:v>
                </c:pt>
                <c:pt idx="72">
                  <c:v>42146</c:v>
                </c:pt>
                <c:pt idx="73">
                  <c:v>42153</c:v>
                </c:pt>
                <c:pt idx="74">
                  <c:v>42160</c:v>
                </c:pt>
                <c:pt idx="75">
                  <c:v>42167</c:v>
                </c:pt>
                <c:pt idx="76">
                  <c:v>42174</c:v>
                </c:pt>
                <c:pt idx="77">
                  <c:v>42181</c:v>
                </c:pt>
                <c:pt idx="78">
                  <c:v>42188</c:v>
                </c:pt>
                <c:pt idx="79">
                  <c:v>42195</c:v>
                </c:pt>
                <c:pt idx="80">
                  <c:v>42202</c:v>
                </c:pt>
                <c:pt idx="81">
                  <c:v>42209</c:v>
                </c:pt>
                <c:pt idx="82">
                  <c:v>42216</c:v>
                </c:pt>
                <c:pt idx="83">
                  <c:v>42223</c:v>
                </c:pt>
                <c:pt idx="84">
                  <c:v>42230</c:v>
                </c:pt>
                <c:pt idx="85">
                  <c:v>42237</c:v>
                </c:pt>
                <c:pt idx="86">
                  <c:v>42244</c:v>
                </c:pt>
                <c:pt idx="87">
                  <c:v>42251</c:v>
                </c:pt>
                <c:pt idx="88">
                  <c:v>42258</c:v>
                </c:pt>
                <c:pt idx="89">
                  <c:v>42265</c:v>
                </c:pt>
                <c:pt idx="90">
                  <c:v>42272</c:v>
                </c:pt>
                <c:pt idx="91">
                  <c:v>42279</c:v>
                </c:pt>
                <c:pt idx="92">
                  <c:v>42286</c:v>
                </c:pt>
                <c:pt idx="93">
                  <c:v>42293</c:v>
                </c:pt>
                <c:pt idx="94">
                  <c:v>42300</c:v>
                </c:pt>
                <c:pt idx="95">
                  <c:v>42307</c:v>
                </c:pt>
                <c:pt idx="96">
                  <c:v>42314</c:v>
                </c:pt>
                <c:pt idx="97">
                  <c:v>42321</c:v>
                </c:pt>
                <c:pt idx="98">
                  <c:v>42328</c:v>
                </c:pt>
                <c:pt idx="99">
                  <c:v>42335</c:v>
                </c:pt>
                <c:pt idx="100">
                  <c:v>42342</c:v>
                </c:pt>
                <c:pt idx="101">
                  <c:v>42349</c:v>
                </c:pt>
                <c:pt idx="102">
                  <c:v>42356</c:v>
                </c:pt>
                <c:pt idx="103">
                  <c:v>42363</c:v>
                </c:pt>
                <c:pt idx="104">
                  <c:v>42370</c:v>
                </c:pt>
                <c:pt idx="105">
                  <c:v>42377</c:v>
                </c:pt>
                <c:pt idx="106">
                  <c:v>42384</c:v>
                </c:pt>
                <c:pt idx="107">
                  <c:v>42391</c:v>
                </c:pt>
                <c:pt idx="108">
                  <c:v>42398</c:v>
                </c:pt>
                <c:pt idx="109">
                  <c:v>42405</c:v>
                </c:pt>
                <c:pt idx="110">
                  <c:v>42412</c:v>
                </c:pt>
                <c:pt idx="111">
                  <c:v>42419</c:v>
                </c:pt>
                <c:pt idx="112">
                  <c:v>42426</c:v>
                </c:pt>
                <c:pt idx="113">
                  <c:v>42433</c:v>
                </c:pt>
                <c:pt idx="114">
                  <c:v>42440</c:v>
                </c:pt>
                <c:pt idx="115">
                  <c:v>42447</c:v>
                </c:pt>
                <c:pt idx="116">
                  <c:v>42454</c:v>
                </c:pt>
                <c:pt idx="117">
                  <c:v>42461</c:v>
                </c:pt>
                <c:pt idx="118">
                  <c:v>42468</c:v>
                </c:pt>
                <c:pt idx="119">
                  <c:v>42475</c:v>
                </c:pt>
                <c:pt idx="120">
                  <c:v>42482</c:v>
                </c:pt>
                <c:pt idx="121">
                  <c:v>42489</c:v>
                </c:pt>
                <c:pt idx="122">
                  <c:v>42496</c:v>
                </c:pt>
                <c:pt idx="123">
                  <c:v>42503</c:v>
                </c:pt>
                <c:pt idx="124">
                  <c:v>42510</c:v>
                </c:pt>
                <c:pt idx="125">
                  <c:v>42517</c:v>
                </c:pt>
                <c:pt idx="126">
                  <c:v>42524</c:v>
                </c:pt>
                <c:pt idx="127">
                  <c:v>42531</c:v>
                </c:pt>
                <c:pt idx="128">
                  <c:v>42538</c:v>
                </c:pt>
                <c:pt idx="129">
                  <c:v>42545</c:v>
                </c:pt>
                <c:pt idx="130">
                  <c:v>42552</c:v>
                </c:pt>
                <c:pt idx="131">
                  <c:v>42559</c:v>
                </c:pt>
                <c:pt idx="132">
                  <c:v>42566</c:v>
                </c:pt>
                <c:pt idx="133">
                  <c:v>42573</c:v>
                </c:pt>
                <c:pt idx="134">
                  <c:v>42580</c:v>
                </c:pt>
                <c:pt idx="135">
                  <c:v>42587</c:v>
                </c:pt>
                <c:pt idx="136">
                  <c:v>42594</c:v>
                </c:pt>
                <c:pt idx="137">
                  <c:v>42601</c:v>
                </c:pt>
                <c:pt idx="138">
                  <c:v>42608</c:v>
                </c:pt>
                <c:pt idx="139">
                  <c:v>42615</c:v>
                </c:pt>
                <c:pt idx="140">
                  <c:v>42622</c:v>
                </c:pt>
                <c:pt idx="141">
                  <c:v>42629</c:v>
                </c:pt>
                <c:pt idx="142">
                  <c:v>42636</c:v>
                </c:pt>
                <c:pt idx="143">
                  <c:v>42643</c:v>
                </c:pt>
                <c:pt idx="144">
                  <c:v>42650</c:v>
                </c:pt>
                <c:pt idx="145">
                  <c:v>42657</c:v>
                </c:pt>
                <c:pt idx="146">
                  <c:v>42664</c:v>
                </c:pt>
                <c:pt idx="147">
                  <c:v>42671</c:v>
                </c:pt>
                <c:pt idx="148">
                  <c:v>42678</c:v>
                </c:pt>
                <c:pt idx="149">
                  <c:v>42685</c:v>
                </c:pt>
                <c:pt idx="150">
                  <c:v>42692</c:v>
                </c:pt>
                <c:pt idx="151">
                  <c:v>42699</c:v>
                </c:pt>
                <c:pt idx="152">
                  <c:v>42706</c:v>
                </c:pt>
                <c:pt idx="153">
                  <c:v>42713</c:v>
                </c:pt>
                <c:pt idx="154">
                  <c:v>42720</c:v>
                </c:pt>
                <c:pt idx="155">
                  <c:v>42727</c:v>
                </c:pt>
                <c:pt idx="156">
                  <c:v>42734</c:v>
                </c:pt>
                <c:pt idx="157">
                  <c:v>42741</c:v>
                </c:pt>
                <c:pt idx="158">
                  <c:v>42748</c:v>
                </c:pt>
                <c:pt idx="159">
                  <c:v>42755</c:v>
                </c:pt>
                <c:pt idx="160">
                  <c:v>42762</c:v>
                </c:pt>
                <c:pt idx="161">
                  <c:v>42769</c:v>
                </c:pt>
                <c:pt idx="162">
                  <c:v>42776</c:v>
                </c:pt>
                <c:pt idx="163">
                  <c:v>42783</c:v>
                </c:pt>
                <c:pt idx="164">
                  <c:v>42790</c:v>
                </c:pt>
                <c:pt idx="165">
                  <c:v>42797</c:v>
                </c:pt>
                <c:pt idx="166">
                  <c:v>42804</c:v>
                </c:pt>
                <c:pt idx="167">
                  <c:v>42811</c:v>
                </c:pt>
                <c:pt idx="168">
                  <c:v>42818</c:v>
                </c:pt>
                <c:pt idx="169">
                  <c:v>42825</c:v>
                </c:pt>
                <c:pt idx="170">
                  <c:v>42832</c:v>
                </c:pt>
                <c:pt idx="171">
                  <c:v>42839</c:v>
                </c:pt>
                <c:pt idx="172">
                  <c:v>42846</c:v>
                </c:pt>
                <c:pt idx="173">
                  <c:v>42853</c:v>
                </c:pt>
                <c:pt idx="174">
                  <c:v>42860</c:v>
                </c:pt>
                <c:pt idx="175">
                  <c:v>42867</c:v>
                </c:pt>
                <c:pt idx="176">
                  <c:v>42874</c:v>
                </c:pt>
                <c:pt idx="177">
                  <c:v>42881</c:v>
                </c:pt>
                <c:pt idx="178">
                  <c:v>42888</c:v>
                </c:pt>
                <c:pt idx="179">
                  <c:v>42895</c:v>
                </c:pt>
                <c:pt idx="180">
                  <c:v>42902</c:v>
                </c:pt>
                <c:pt idx="181">
                  <c:v>42909</c:v>
                </c:pt>
                <c:pt idx="182">
                  <c:v>42916</c:v>
                </c:pt>
                <c:pt idx="183">
                  <c:v>42923</c:v>
                </c:pt>
                <c:pt idx="184">
                  <c:v>42930</c:v>
                </c:pt>
                <c:pt idx="185">
                  <c:v>42937</c:v>
                </c:pt>
                <c:pt idx="186">
                  <c:v>42944</c:v>
                </c:pt>
                <c:pt idx="187">
                  <c:v>42951</c:v>
                </c:pt>
                <c:pt idx="188">
                  <c:v>42958</c:v>
                </c:pt>
                <c:pt idx="189">
                  <c:v>42965</c:v>
                </c:pt>
                <c:pt idx="190">
                  <c:v>42972</c:v>
                </c:pt>
                <c:pt idx="191">
                  <c:v>42979</c:v>
                </c:pt>
                <c:pt idx="192">
                  <c:v>42986</c:v>
                </c:pt>
                <c:pt idx="193">
                  <c:v>42993</c:v>
                </c:pt>
                <c:pt idx="194">
                  <c:v>43000</c:v>
                </c:pt>
                <c:pt idx="195">
                  <c:v>43007</c:v>
                </c:pt>
                <c:pt idx="196">
                  <c:v>43014</c:v>
                </c:pt>
                <c:pt idx="197">
                  <c:v>43021</c:v>
                </c:pt>
                <c:pt idx="198">
                  <c:v>43028</c:v>
                </c:pt>
                <c:pt idx="199">
                  <c:v>43035</c:v>
                </c:pt>
                <c:pt idx="200">
                  <c:v>43042</c:v>
                </c:pt>
                <c:pt idx="201">
                  <c:v>43049</c:v>
                </c:pt>
                <c:pt idx="202">
                  <c:v>43056</c:v>
                </c:pt>
                <c:pt idx="203">
                  <c:v>43063</c:v>
                </c:pt>
                <c:pt idx="204">
                  <c:v>43070</c:v>
                </c:pt>
                <c:pt idx="205">
                  <c:v>43077</c:v>
                </c:pt>
                <c:pt idx="206">
                  <c:v>43084</c:v>
                </c:pt>
                <c:pt idx="207">
                  <c:v>43091</c:v>
                </c:pt>
                <c:pt idx="208">
                  <c:v>43098</c:v>
                </c:pt>
                <c:pt idx="209">
                  <c:v>43105</c:v>
                </c:pt>
                <c:pt idx="210">
                  <c:v>43112</c:v>
                </c:pt>
                <c:pt idx="211">
                  <c:v>43119</c:v>
                </c:pt>
                <c:pt idx="212">
                  <c:v>43126</c:v>
                </c:pt>
                <c:pt idx="213">
                  <c:v>43133</c:v>
                </c:pt>
                <c:pt idx="214">
                  <c:v>43140</c:v>
                </c:pt>
                <c:pt idx="215">
                  <c:v>43147</c:v>
                </c:pt>
                <c:pt idx="216">
                  <c:v>43154</c:v>
                </c:pt>
                <c:pt idx="217">
                  <c:v>43161</c:v>
                </c:pt>
                <c:pt idx="218">
                  <c:v>43168</c:v>
                </c:pt>
                <c:pt idx="219">
                  <c:v>43175</c:v>
                </c:pt>
                <c:pt idx="220">
                  <c:v>43182</c:v>
                </c:pt>
                <c:pt idx="221">
                  <c:v>43189</c:v>
                </c:pt>
                <c:pt idx="222">
                  <c:v>43196</c:v>
                </c:pt>
                <c:pt idx="223">
                  <c:v>43203</c:v>
                </c:pt>
                <c:pt idx="224">
                  <c:v>43210</c:v>
                </c:pt>
                <c:pt idx="225">
                  <c:v>43217</c:v>
                </c:pt>
                <c:pt idx="226">
                  <c:v>43224</c:v>
                </c:pt>
                <c:pt idx="227">
                  <c:v>43231</c:v>
                </c:pt>
                <c:pt idx="228">
                  <c:v>43238</c:v>
                </c:pt>
                <c:pt idx="229">
                  <c:v>43245</c:v>
                </c:pt>
                <c:pt idx="230">
                  <c:v>43252</c:v>
                </c:pt>
                <c:pt idx="231">
                  <c:v>43259</c:v>
                </c:pt>
                <c:pt idx="232">
                  <c:v>43266</c:v>
                </c:pt>
                <c:pt idx="233">
                  <c:v>43273</c:v>
                </c:pt>
                <c:pt idx="234">
                  <c:v>43280</c:v>
                </c:pt>
                <c:pt idx="235">
                  <c:v>43287</c:v>
                </c:pt>
                <c:pt idx="236">
                  <c:v>43294</c:v>
                </c:pt>
                <c:pt idx="237">
                  <c:v>43301</c:v>
                </c:pt>
                <c:pt idx="238">
                  <c:v>43308</c:v>
                </c:pt>
                <c:pt idx="239">
                  <c:v>43315</c:v>
                </c:pt>
                <c:pt idx="240">
                  <c:v>43322</c:v>
                </c:pt>
                <c:pt idx="241">
                  <c:v>43329</c:v>
                </c:pt>
                <c:pt idx="242">
                  <c:v>43336</c:v>
                </c:pt>
                <c:pt idx="243">
                  <c:v>43343</c:v>
                </c:pt>
                <c:pt idx="244">
                  <c:v>43350</c:v>
                </c:pt>
                <c:pt idx="245">
                  <c:v>43357</c:v>
                </c:pt>
                <c:pt idx="246">
                  <c:v>43364</c:v>
                </c:pt>
                <c:pt idx="247">
                  <c:v>43371</c:v>
                </c:pt>
                <c:pt idx="248">
                  <c:v>43378</c:v>
                </c:pt>
                <c:pt idx="249">
                  <c:v>43385</c:v>
                </c:pt>
                <c:pt idx="250">
                  <c:v>43392</c:v>
                </c:pt>
                <c:pt idx="251">
                  <c:v>43399</c:v>
                </c:pt>
                <c:pt idx="252">
                  <c:v>43406</c:v>
                </c:pt>
                <c:pt idx="253">
                  <c:v>43413</c:v>
                </c:pt>
                <c:pt idx="254">
                  <c:v>43420</c:v>
                </c:pt>
                <c:pt idx="255">
                  <c:v>43427</c:v>
                </c:pt>
                <c:pt idx="256">
                  <c:v>43434</c:v>
                </c:pt>
                <c:pt idx="257">
                  <c:v>43441</c:v>
                </c:pt>
                <c:pt idx="258">
                  <c:v>43448</c:v>
                </c:pt>
                <c:pt idx="259">
                  <c:v>43455</c:v>
                </c:pt>
                <c:pt idx="260">
                  <c:v>43462</c:v>
                </c:pt>
                <c:pt idx="261">
                  <c:v>43469</c:v>
                </c:pt>
                <c:pt idx="262">
                  <c:v>43476</c:v>
                </c:pt>
                <c:pt idx="263">
                  <c:v>43483</c:v>
                </c:pt>
                <c:pt idx="264">
                  <c:v>43490</c:v>
                </c:pt>
                <c:pt idx="265">
                  <c:v>43497</c:v>
                </c:pt>
                <c:pt idx="266">
                  <c:v>43504</c:v>
                </c:pt>
                <c:pt idx="267">
                  <c:v>43511</c:v>
                </c:pt>
                <c:pt idx="268">
                  <c:v>43518</c:v>
                </c:pt>
                <c:pt idx="269">
                  <c:v>43525</c:v>
                </c:pt>
                <c:pt idx="270">
                  <c:v>43532</c:v>
                </c:pt>
                <c:pt idx="271">
                  <c:v>43539</c:v>
                </c:pt>
                <c:pt idx="272">
                  <c:v>43546</c:v>
                </c:pt>
                <c:pt idx="273">
                  <c:v>43553</c:v>
                </c:pt>
                <c:pt idx="274">
                  <c:v>43560</c:v>
                </c:pt>
                <c:pt idx="275">
                  <c:v>43567</c:v>
                </c:pt>
                <c:pt idx="276">
                  <c:v>43574</c:v>
                </c:pt>
                <c:pt idx="277">
                  <c:v>43581</c:v>
                </c:pt>
                <c:pt idx="278">
                  <c:v>43588</c:v>
                </c:pt>
                <c:pt idx="279">
                  <c:v>43595</c:v>
                </c:pt>
                <c:pt idx="280">
                  <c:v>43602</c:v>
                </c:pt>
                <c:pt idx="281">
                  <c:v>43609</c:v>
                </c:pt>
                <c:pt idx="282">
                  <c:v>43616</c:v>
                </c:pt>
                <c:pt idx="283">
                  <c:v>43623</c:v>
                </c:pt>
                <c:pt idx="284">
                  <c:v>43630</c:v>
                </c:pt>
                <c:pt idx="285">
                  <c:v>43637</c:v>
                </c:pt>
                <c:pt idx="286">
                  <c:v>43644</c:v>
                </c:pt>
                <c:pt idx="287">
                  <c:v>43651</c:v>
                </c:pt>
                <c:pt idx="288">
                  <c:v>43658</c:v>
                </c:pt>
                <c:pt idx="289">
                  <c:v>43665</c:v>
                </c:pt>
                <c:pt idx="290">
                  <c:v>43672</c:v>
                </c:pt>
                <c:pt idx="291">
                  <c:v>43679</c:v>
                </c:pt>
                <c:pt idx="292">
                  <c:v>43686</c:v>
                </c:pt>
                <c:pt idx="293">
                  <c:v>43693</c:v>
                </c:pt>
                <c:pt idx="294">
                  <c:v>43700</c:v>
                </c:pt>
                <c:pt idx="295">
                  <c:v>43707</c:v>
                </c:pt>
                <c:pt idx="296">
                  <c:v>43714</c:v>
                </c:pt>
                <c:pt idx="297">
                  <c:v>43721</c:v>
                </c:pt>
                <c:pt idx="298">
                  <c:v>43728</c:v>
                </c:pt>
                <c:pt idx="299">
                  <c:v>43735</c:v>
                </c:pt>
                <c:pt idx="300">
                  <c:v>43742</c:v>
                </c:pt>
                <c:pt idx="301">
                  <c:v>43749</c:v>
                </c:pt>
                <c:pt idx="302">
                  <c:v>43756</c:v>
                </c:pt>
                <c:pt idx="303">
                  <c:v>43763</c:v>
                </c:pt>
                <c:pt idx="304">
                  <c:v>43770</c:v>
                </c:pt>
                <c:pt idx="305">
                  <c:v>43777</c:v>
                </c:pt>
                <c:pt idx="306">
                  <c:v>43784</c:v>
                </c:pt>
                <c:pt idx="307">
                  <c:v>43791</c:v>
                </c:pt>
                <c:pt idx="308">
                  <c:v>43798</c:v>
                </c:pt>
                <c:pt idx="309">
                  <c:v>43805</c:v>
                </c:pt>
                <c:pt idx="310">
                  <c:v>43812</c:v>
                </c:pt>
                <c:pt idx="311">
                  <c:v>43819</c:v>
                </c:pt>
                <c:pt idx="312">
                  <c:v>43826</c:v>
                </c:pt>
                <c:pt idx="313">
                  <c:v>43833</c:v>
                </c:pt>
                <c:pt idx="314">
                  <c:v>43840</c:v>
                </c:pt>
                <c:pt idx="315">
                  <c:v>43847</c:v>
                </c:pt>
                <c:pt idx="316">
                  <c:v>43854</c:v>
                </c:pt>
                <c:pt idx="317">
                  <c:v>43861</c:v>
                </c:pt>
                <c:pt idx="318">
                  <c:v>43868</c:v>
                </c:pt>
                <c:pt idx="319">
                  <c:v>43875</c:v>
                </c:pt>
                <c:pt idx="320">
                  <c:v>43882</c:v>
                </c:pt>
                <c:pt idx="321">
                  <c:v>43889</c:v>
                </c:pt>
                <c:pt idx="322">
                  <c:v>43896</c:v>
                </c:pt>
                <c:pt idx="323">
                  <c:v>43903</c:v>
                </c:pt>
                <c:pt idx="324">
                  <c:v>43910</c:v>
                </c:pt>
                <c:pt idx="325">
                  <c:v>43917</c:v>
                </c:pt>
                <c:pt idx="326">
                  <c:v>43924</c:v>
                </c:pt>
                <c:pt idx="327">
                  <c:v>43931</c:v>
                </c:pt>
                <c:pt idx="328">
                  <c:v>43938</c:v>
                </c:pt>
                <c:pt idx="329">
                  <c:v>43945</c:v>
                </c:pt>
                <c:pt idx="330">
                  <c:v>43952</c:v>
                </c:pt>
                <c:pt idx="331">
                  <c:v>43959</c:v>
                </c:pt>
                <c:pt idx="332">
                  <c:v>43966</c:v>
                </c:pt>
                <c:pt idx="333">
                  <c:v>43973</c:v>
                </c:pt>
                <c:pt idx="334">
                  <c:v>43980</c:v>
                </c:pt>
                <c:pt idx="335">
                  <c:v>43987</c:v>
                </c:pt>
                <c:pt idx="336">
                  <c:v>43994</c:v>
                </c:pt>
              </c:numCache>
            </c:numRef>
          </c:cat>
          <c:val>
            <c:numRef>
              <c:f>Analysis!$N$9:$N$345</c:f>
              <c:numCache>
                <c:formatCode>_("$"* #,##0.00_);_("$"* \(#,##0.00\);_("$"* "-"??_);_(@_)</c:formatCode>
                <c:ptCount val="337"/>
                <c:pt idx="0">
                  <c:v>81.239999999999995</c:v>
                </c:pt>
                <c:pt idx="1">
                  <c:v>81.709999999999994</c:v>
                </c:pt>
                <c:pt idx="2">
                  <c:v>81.73</c:v>
                </c:pt>
                <c:pt idx="3">
                  <c:v>82.62</c:v>
                </c:pt>
                <c:pt idx="4">
                  <c:v>83.98</c:v>
                </c:pt>
                <c:pt idx="5">
                  <c:v>85.98</c:v>
                </c:pt>
                <c:pt idx="6">
                  <c:v>88.23</c:v>
                </c:pt>
                <c:pt idx="7">
                  <c:v>93.83</c:v>
                </c:pt>
                <c:pt idx="8">
                  <c:v>100.47</c:v>
                </c:pt>
                <c:pt idx="9">
                  <c:v>107.64</c:v>
                </c:pt>
                <c:pt idx="10">
                  <c:v>115.44</c:v>
                </c:pt>
                <c:pt idx="11">
                  <c:v>127.01</c:v>
                </c:pt>
                <c:pt idx="12">
                  <c:v>130.84</c:v>
                </c:pt>
                <c:pt idx="13">
                  <c:v>130.91</c:v>
                </c:pt>
                <c:pt idx="14">
                  <c:v>125.77</c:v>
                </c:pt>
                <c:pt idx="15">
                  <c:v>119.85</c:v>
                </c:pt>
                <c:pt idx="16">
                  <c:v>118.12</c:v>
                </c:pt>
                <c:pt idx="17">
                  <c:v>115.24</c:v>
                </c:pt>
                <c:pt idx="18">
                  <c:v>115.79</c:v>
                </c:pt>
                <c:pt idx="19">
                  <c:v>112.45</c:v>
                </c:pt>
                <c:pt idx="20">
                  <c:v>112.93</c:v>
                </c:pt>
                <c:pt idx="21">
                  <c:v>111.98</c:v>
                </c:pt>
                <c:pt idx="22">
                  <c:v>113.36</c:v>
                </c:pt>
                <c:pt idx="23">
                  <c:v>118.58</c:v>
                </c:pt>
                <c:pt idx="24">
                  <c:v>122.92</c:v>
                </c:pt>
                <c:pt idx="25">
                  <c:v>128.88999999999999</c:v>
                </c:pt>
                <c:pt idx="26">
                  <c:v>130.53</c:v>
                </c:pt>
                <c:pt idx="27">
                  <c:v>134.11000000000001</c:v>
                </c:pt>
                <c:pt idx="28">
                  <c:v>133.29</c:v>
                </c:pt>
                <c:pt idx="29">
                  <c:v>129.38999999999999</c:v>
                </c:pt>
                <c:pt idx="30">
                  <c:v>124.5</c:v>
                </c:pt>
                <c:pt idx="31">
                  <c:v>119.07</c:v>
                </c:pt>
                <c:pt idx="32">
                  <c:v>111.43</c:v>
                </c:pt>
                <c:pt idx="33">
                  <c:v>101.71</c:v>
                </c:pt>
                <c:pt idx="34">
                  <c:v>96.18</c:v>
                </c:pt>
                <c:pt idx="35">
                  <c:v>99.77</c:v>
                </c:pt>
                <c:pt idx="36">
                  <c:v>105.4</c:v>
                </c:pt>
                <c:pt idx="37">
                  <c:v>108.08</c:v>
                </c:pt>
                <c:pt idx="38">
                  <c:v>111.04</c:v>
                </c:pt>
                <c:pt idx="39">
                  <c:v>111.81</c:v>
                </c:pt>
                <c:pt idx="40">
                  <c:v>111.25</c:v>
                </c:pt>
                <c:pt idx="41">
                  <c:v>106.31</c:v>
                </c:pt>
                <c:pt idx="42">
                  <c:v>95.81</c:v>
                </c:pt>
                <c:pt idx="43">
                  <c:v>90.4</c:v>
                </c:pt>
                <c:pt idx="44">
                  <c:v>89.54</c:v>
                </c:pt>
                <c:pt idx="45">
                  <c:v>89.97</c:v>
                </c:pt>
                <c:pt idx="46">
                  <c:v>90.15</c:v>
                </c:pt>
                <c:pt idx="47">
                  <c:v>90.02</c:v>
                </c:pt>
                <c:pt idx="48">
                  <c:v>89.08</c:v>
                </c:pt>
                <c:pt idx="49">
                  <c:v>86.72</c:v>
                </c:pt>
                <c:pt idx="50">
                  <c:v>81.67</c:v>
                </c:pt>
                <c:pt idx="51">
                  <c:v>78.849999999999994</c:v>
                </c:pt>
                <c:pt idx="52">
                  <c:v>79</c:v>
                </c:pt>
                <c:pt idx="53">
                  <c:v>77.41</c:v>
                </c:pt>
                <c:pt idx="54">
                  <c:v>74.989999999999995</c:v>
                </c:pt>
                <c:pt idx="55">
                  <c:v>72.95</c:v>
                </c:pt>
                <c:pt idx="56">
                  <c:v>70.84</c:v>
                </c:pt>
                <c:pt idx="57">
                  <c:v>65.960000000000008</c:v>
                </c:pt>
                <c:pt idx="58">
                  <c:v>61.92</c:v>
                </c:pt>
                <c:pt idx="59">
                  <c:v>61.23</c:v>
                </c:pt>
                <c:pt idx="60">
                  <c:v>68.67</c:v>
                </c:pt>
                <c:pt idx="61">
                  <c:v>68.569999999999993</c:v>
                </c:pt>
                <c:pt idx="62">
                  <c:v>65.53</c:v>
                </c:pt>
                <c:pt idx="63">
                  <c:v>62.21</c:v>
                </c:pt>
                <c:pt idx="64">
                  <c:v>59.96</c:v>
                </c:pt>
                <c:pt idx="65">
                  <c:v>60.13</c:v>
                </c:pt>
                <c:pt idx="66">
                  <c:v>62.76</c:v>
                </c:pt>
                <c:pt idx="67">
                  <c:v>66.19</c:v>
                </c:pt>
                <c:pt idx="68">
                  <c:v>66.759999999999991</c:v>
                </c:pt>
                <c:pt idx="69">
                  <c:v>74.23</c:v>
                </c:pt>
                <c:pt idx="70">
                  <c:v>80.84</c:v>
                </c:pt>
                <c:pt idx="71">
                  <c:v>84.25</c:v>
                </c:pt>
                <c:pt idx="72">
                  <c:v>83.18</c:v>
                </c:pt>
                <c:pt idx="73">
                  <c:v>83.68</c:v>
                </c:pt>
                <c:pt idx="74">
                  <c:v>83.46</c:v>
                </c:pt>
                <c:pt idx="75">
                  <c:v>81.61</c:v>
                </c:pt>
                <c:pt idx="76">
                  <c:v>80.42</c:v>
                </c:pt>
                <c:pt idx="77">
                  <c:v>78.36</c:v>
                </c:pt>
                <c:pt idx="78">
                  <c:v>78.33</c:v>
                </c:pt>
                <c:pt idx="79">
                  <c:v>81.239999999999995</c:v>
                </c:pt>
                <c:pt idx="80">
                  <c:v>80.510000000000005</c:v>
                </c:pt>
                <c:pt idx="81">
                  <c:v>78.86</c:v>
                </c:pt>
                <c:pt idx="82">
                  <c:v>79.319999999999993</c:v>
                </c:pt>
                <c:pt idx="83">
                  <c:v>79.349999999999994</c:v>
                </c:pt>
                <c:pt idx="84">
                  <c:v>79.209999999999994</c:v>
                </c:pt>
                <c:pt idx="85">
                  <c:v>79.58</c:v>
                </c:pt>
                <c:pt idx="86">
                  <c:v>77.400000000000006</c:v>
                </c:pt>
                <c:pt idx="87">
                  <c:v>73.14</c:v>
                </c:pt>
                <c:pt idx="88">
                  <c:v>70.319999999999993</c:v>
                </c:pt>
                <c:pt idx="89">
                  <c:v>71.209999999999994</c:v>
                </c:pt>
                <c:pt idx="90">
                  <c:v>72.7</c:v>
                </c:pt>
                <c:pt idx="91">
                  <c:v>74.489999999999995</c:v>
                </c:pt>
                <c:pt idx="92">
                  <c:v>74.709999999999994</c:v>
                </c:pt>
                <c:pt idx="93">
                  <c:v>74.58</c:v>
                </c:pt>
                <c:pt idx="94">
                  <c:v>73.5</c:v>
                </c:pt>
                <c:pt idx="95">
                  <c:v>68.319999999999993</c:v>
                </c:pt>
                <c:pt idx="96">
                  <c:v>60.19</c:v>
                </c:pt>
                <c:pt idx="97">
                  <c:v>55.21</c:v>
                </c:pt>
                <c:pt idx="98">
                  <c:v>54.54</c:v>
                </c:pt>
                <c:pt idx="99">
                  <c:v>55.21</c:v>
                </c:pt>
                <c:pt idx="100">
                  <c:v>56.1</c:v>
                </c:pt>
                <c:pt idx="101">
                  <c:v>55.44</c:v>
                </c:pt>
                <c:pt idx="102">
                  <c:v>53.1</c:v>
                </c:pt>
                <c:pt idx="103">
                  <c:v>52.52</c:v>
                </c:pt>
                <c:pt idx="104">
                  <c:v>52.51</c:v>
                </c:pt>
                <c:pt idx="105">
                  <c:v>54.37</c:v>
                </c:pt>
                <c:pt idx="106">
                  <c:v>56.31</c:v>
                </c:pt>
                <c:pt idx="107">
                  <c:v>59.07</c:v>
                </c:pt>
                <c:pt idx="108">
                  <c:v>62.63</c:v>
                </c:pt>
                <c:pt idx="109">
                  <c:v>65.14</c:v>
                </c:pt>
                <c:pt idx="110">
                  <c:v>66.63</c:v>
                </c:pt>
                <c:pt idx="111">
                  <c:v>67.240000000000009</c:v>
                </c:pt>
                <c:pt idx="112">
                  <c:v>67.349999999999994</c:v>
                </c:pt>
                <c:pt idx="113">
                  <c:v>66.37</c:v>
                </c:pt>
                <c:pt idx="114">
                  <c:v>67.11</c:v>
                </c:pt>
                <c:pt idx="115">
                  <c:v>66.319999999999993</c:v>
                </c:pt>
                <c:pt idx="116">
                  <c:v>65.349999999999994</c:v>
                </c:pt>
                <c:pt idx="117">
                  <c:v>66.67</c:v>
                </c:pt>
                <c:pt idx="118">
                  <c:v>66.430000000000007</c:v>
                </c:pt>
                <c:pt idx="119">
                  <c:v>66.56</c:v>
                </c:pt>
                <c:pt idx="120">
                  <c:v>68.81</c:v>
                </c:pt>
                <c:pt idx="121">
                  <c:v>72.180000000000007</c:v>
                </c:pt>
                <c:pt idx="122">
                  <c:v>75.31</c:v>
                </c:pt>
                <c:pt idx="123">
                  <c:v>77.83</c:v>
                </c:pt>
                <c:pt idx="124">
                  <c:v>79.930000000000007</c:v>
                </c:pt>
                <c:pt idx="125">
                  <c:v>77.739999999999995</c:v>
                </c:pt>
                <c:pt idx="126">
                  <c:v>78.52</c:v>
                </c:pt>
                <c:pt idx="127">
                  <c:v>81.650000000000006</c:v>
                </c:pt>
                <c:pt idx="128">
                  <c:v>83.54</c:v>
                </c:pt>
                <c:pt idx="129">
                  <c:v>85.39</c:v>
                </c:pt>
                <c:pt idx="130">
                  <c:v>83.57</c:v>
                </c:pt>
                <c:pt idx="131">
                  <c:v>81.59</c:v>
                </c:pt>
                <c:pt idx="132">
                  <c:v>79.09</c:v>
                </c:pt>
                <c:pt idx="133">
                  <c:v>75</c:v>
                </c:pt>
                <c:pt idx="134">
                  <c:v>71.59</c:v>
                </c:pt>
                <c:pt idx="135">
                  <c:v>68.680000000000007</c:v>
                </c:pt>
                <c:pt idx="136">
                  <c:v>66.3</c:v>
                </c:pt>
                <c:pt idx="137">
                  <c:v>67.37</c:v>
                </c:pt>
                <c:pt idx="138">
                  <c:v>66.12</c:v>
                </c:pt>
                <c:pt idx="139">
                  <c:v>63.52</c:v>
                </c:pt>
                <c:pt idx="140">
                  <c:v>62.46</c:v>
                </c:pt>
                <c:pt idx="141">
                  <c:v>59.86</c:v>
                </c:pt>
                <c:pt idx="142">
                  <c:v>55.85</c:v>
                </c:pt>
                <c:pt idx="143">
                  <c:v>53.34</c:v>
                </c:pt>
                <c:pt idx="144">
                  <c:v>50.45</c:v>
                </c:pt>
                <c:pt idx="145">
                  <c:v>50.59</c:v>
                </c:pt>
                <c:pt idx="146">
                  <c:v>49.7</c:v>
                </c:pt>
                <c:pt idx="147">
                  <c:v>48.72</c:v>
                </c:pt>
                <c:pt idx="148">
                  <c:v>47.48</c:v>
                </c:pt>
                <c:pt idx="149">
                  <c:v>45.27</c:v>
                </c:pt>
                <c:pt idx="150">
                  <c:v>44.29</c:v>
                </c:pt>
                <c:pt idx="151">
                  <c:v>45</c:v>
                </c:pt>
                <c:pt idx="152">
                  <c:v>48.97</c:v>
                </c:pt>
                <c:pt idx="153">
                  <c:v>55.02</c:v>
                </c:pt>
                <c:pt idx="154">
                  <c:v>56.99</c:v>
                </c:pt>
                <c:pt idx="155">
                  <c:v>56.24</c:v>
                </c:pt>
                <c:pt idx="156">
                  <c:v>55.4</c:v>
                </c:pt>
                <c:pt idx="157">
                  <c:v>58.38</c:v>
                </c:pt>
                <c:pt idx="158">
                  <c:v>63.97</c:v>
                </c:pt>
                <c:pt idx="159">
                  <c:v>66.72</c:v>
                </c:pt>
                <c:pt idx="160">
                  <c:v>67.53</c:v>
                </c:pt>
                <c:pt idx="161">
                  <c:v>70.53</c:v>
                </c:pt>
                <c:pt idx="162">
                  <c:v>74.709999999999994</c:v>
                </c:pt>
                <c:pt idx="163">
                  <c:v>77.37</c:v>
                </c:pt>
                <c:pt idx="164">
                  <c:v>75.540000000000006</c:v>
                </c:pt>
                <c:pt idx="165">
                  <c:v>71.790000000000006</c:v>
                </c:pt>
                <c:pt idx="166">
                  <c:v>71.55</c:v>
                </c:pt>
                <c:pt idx="167">
                  <c:v>70.67</c:v>
                </c:pt>
                <c:pt idx="168">
                  <c:v>69.55</c:v>
                </c:pt>
                <c:pt idx="169">
                  <c:v>65.88</c:v>
                </c:pt>
                <c:pt idx="170">
                  <c:v>63.5</c:v>
                </c:pt>
                <c:pt idx="171">
                  <c:v>60.41</c:v>
                </c:pt>
                <c:pt idx="172">
                  <c:v>57.89</c:v>
                </c:pt>
                <c:pt idx="173">
                  <c:v>58.71</c:v>
                </c:pt>
                <c:pt idx="174">
                  <c:v>66.19</c:v>
                </c:pt>
                <c:pt idx="175">
                  <c:v>72.92</c:v>
                </c:pt>
                <c:pt idx="176">
                  <c:v>74.98</c:v>
                </c:pt>
                <c:pt idx="177">
                  <c:v>75.14</c:v>
                </c:pt>
                <c:pt idx="178">
                  <c:v>77.19</c:v>
                </c:pt>
                <c:pt idx="179">
                  <c:v>80.39</c:v>
                </c:pt>
                <c:pt idx="180">
                  <c:v>86</c:v>
                </c:pt>
                <c:pt idx="181">
                  <c:v>90.55</c:v>
                </c:pt>
                <c:pt idx="182">
                  <c:v>90.61</c:v>
                </c:pt>
                <c:pt idx="183">
                  <c:v>91.11</c:v>
                </c:pt>
                <c:pt idx="184">
                  <c:v>90.9</c:v>
                </c:pt>
                <c:pt idx="185">
                  <c:v>88.87</c:v>
                </c:pt>
                <c:pt idx="186">
                  <c:v>86.05</c:v>
                </c:pt>
                <c:pt idx="187">
                  <c:v>84.21</c:v>
                </c:pt>
                <c:pt idx="188">
                  <c:v>83.23</c:v>
                </c:pt>
                <c:pt idx="189">
                  <c:v>80.03</c:v>
                </c:pt>
                <c:pt idx="190">
                  <c:v>73.09</c:v>
                </c:pt>
                <c:pt idx="191">
                  <c:v>67.27000000000001</c:v>
                </c:pt>
                <c:pt idx="192">
                  <c:v>64.509999999999991</c:v>
                </c:pt>
                <c:pt idx="193">
                  <c:v>59.04</c:v>
                </c:pt>
                <c:pt idx="194">
                  <c:v>54.19</c:v>
                </c:pt>
                <c:pt idx="195">
                  <c:v>51.36</c:v>
                </c:pt>
                <c:pt idx="196">
                  <c:v>55.16</c:v>
                </c:pt>
                <c:pt idx="197">
                  <c:v>59.48</c:v>
                </c:pt>
                <c:pt idx="198">
                  <c:v>66.06</c:v>
                </c:pt>
                <c:pt idx="199">
                  <c:v>68.790000000000006</c:v>
                </c:pt>
                <c:pt idx="200">
                  <c:v>67.37</c:v>
                </c:pt>
                <c:pt idx="201">
                  <c:v>63.8</c:v>
                </c:pt>
                <c:pt idx="202">
                  <c:v>62.04</c:v>
                </c:pt>
                <c:pt idx="203">
                  <c:v>60.3</c:v>
                </c:pt>
                <c:pt idx="204">
                  <c:v>62.09</c:v>
                </c:pt>
                <c:pt idx="205">
                  <c:v>62.72</c:v>
                </c:pt>
                <c:pt idx="206">
                  <c:v>60.26</c:v>
                </c:pt>
                <c:pt idx="207">
                  <c:v>58.97</c:v>
                </c:pt>
                <c:pt idx="208">
                  <c:v>61.08</c:v>
                </c:pt>
                <c:pt idx="209">
                  <c:v>65.81</c:v>
                </c:pt>
                <c:pt idx="210">
                  <c:v>71.98</c:v>
                </c:pt>
                <c:pt idx="211">
                  <c:v>73.099999999999994</c:v>
                </c:pt>
                <c:pt idx="212">
                  <c:v>72.92</c:v>
                </c:pt>
                <c:pt idx="213">
                  <c:v>74.569999999999993</c:v>
                </c:pt>
                <c:pt idx="214">
                  <c:v>75.33</c:v>
                </c:pt>
                <c:pt idx="215">
                  <c:v>70.930000000000007</c:v>
                </c:pt>
                <c:pt idx="216">
                  <c:v>67.650000000000006</c:v>
                </c:pt>
                <c:pt idx="217">
                  <c:v>65.53</c:v>
                </c:pt>
                <c:pt idx="218">
                  <c:v>65.87</c:v>
                </c:pt>
                <c:pt idx="219">
                  <c:v>62.66</c:v>
                </c:pt>
                <c:pt idx="220">
                  <c:v>58.09</c:v>
                </c:pt>
                <c:pt idx="221">
                  <c:v>52.88</c:v>
                </c:pt>
                <c:pt idx="222">
                  <c:v>49.14</c:v>
                </c:pt>
                <c:pt idx="223">
                  <c:v>51.9</c:v>
                </c:pt>
                <c:pt idx="224">
                  <c:v>58.89</c:v>
                </c:pt>
                <c:pt idx="225">
                  <c:v>61.79</c:v>
                </c:pt>
                <c:pt idx="226">
                  <c:v>62.48</c:v>
                </c:pt>
                <c:pt idx="227">
                  <c:v>64.59</c:v>
                </c:pt>
                <c:pt idx="228">
                  <c:v>68.16</c:v>
                </c:pt>
                <c:pt idx="229">
                  <c:v>68.2</c:v>
                </c:pt>
                <c:pt idx="230">
                  <c:v>71.7</c:v>
                </c:pt>
                <c:pt idx="231">
                  <c:v>78.14</c:v>
                </c:pt>
                <c:pt idx="232">
                  <c:v>85.35</c:v>
                </c:pt>
                <c:pt idx="233">
                  <c:v>85.52</c:v>
                </c:pt>
                <c:pt idx="234">
                  <c:v>80.89</c:v>
                </c:pt>
                <c:pt idx="235">
                  <c:v>81.61</c:v>
                </c:pt>
                <c:pt idx="236">
                  <c:v>79.489999999999995</c:v>
                </c:pt>
                <c:pt idx="237">
                  <c:v>74.84</c:v>
                </c:pt>
                <c:pt idx="238">
                  <c:v>68.91</c:v>
                </c:pt>
                <c:pt idx="239">
                  <c:v>61.98</c:v>
                </c:pt>
                <c:pt idx="240">
                  <c:v>51.62</c:v>
                </c:pt>
                <c:pt idx="241">
                  <c:v>46.12</c:v>
                </c:pt>
                <c:pt idx="242">
                  <c:v>42.32</c:v>
                </c:pt>
                <c:pt idx="243">
                  <c:v>40.31</c:v>
                </c:pt>
                <c:pt idx="244">
                  <c:v>42.7</c:v>
                </c:pt>
                <c:pt idx="245">
                  <c:v>51.77</c:v>
                </c:pt>
                <c:pt idx="246">
                  <c:v>60.35</c:v>
                </c:pt>
                <c:pt idx="247">
                  <c:v>66.44</c:v>
                </c:pt>
                <c:pt idx="248">
                  <c:v>66.849999999999994</c:v>
                </c:pt>
                <c:pt idx="249">
                  <c:v>66.16</c:v>
                </c:pt>
                <c:pt idx="250">
                  <c:v>62.88</c:v>
                </c:pt>
                <c:pt idx="251">
                  <c:v>61.08</c:v>
                </c:pt>
                <c:pt idx="252">
                  <c:v>61.96</c:v>
                </c:pt>
                <c:pt idx="253">
                  <c:v>58.9</c:v>
                </c:pt>
                <c:pt idx="254">
                  <c:v>54.33</c:v>
                </c:pt>
                <c:pt idx="255">
                  <c:v>54.72</c:v>
                </c:pt>
                <c:pt idx="256">
                  <c:v>52.76</c:v>
                </c:pt>
                <c:pt idx="257">
                  <c:v>51.23</c:v>
                </c:pt>
                <c:pt idx="258">
                  <c:v>49.75</c:v>
                </c:pt>
                <c:pt idx="259">
                  <c:v>48.21</c:v>
                </c:pt>
                <c:pt idx="260">
                  <c:v>48.21</c:v>
                </c:pt>
                <c:pt idx="261">
                  <c:v>50.51</c:v>
                </c:pt>
                <c:pt idx="262">
                  <c:v>54.56</c:v>
                </c:pt>
                <c:pt idx="263">
                  <c:v>55.53</c:v>
                </c:pt>
                <c:pt idx="264">
                  <c:v>55.52</c:v>
                </c:pt>
                <c:pt idx="265">
                  <c:v>54.34</c:v>
                </c:pt>
                <c:pt idx="266">
                  <c:v>53.09</c:v>
                </c:pt>
                <c:pt idx="267">
                  <c:v>51.69</c:v>
                </c:pt>
                <c:pt idx="268">
                  <c:v>50.87</c:v>
                </c:pt>
                <c:pt idx="269">
                  <c:v>48.75</c:v>
                </c:pt>
                <c:pt idx="270">
                  <c:v>48.72</c:v>
                </c:pt>
                <c:pt idx="271">
                  <c:v>55.32</c:v>
                </c:pt>
                <c:pt idx="272">
                  <c:v>65.319999999999993</c:v>
                </c:pt>
                <c:pt idx="273">
                  <c:v>78.040000000000006</c:v>
                </c:pt>
                <c:pt idx="274">
                  <c:v>79.41</c:v>
                </c:pt>
                <c:pt idx="275">
                  <c:v>78.099999999999994</c:v>
                </c:pt>
                <c:pt idx="276">
                  <c:v>81.900000000000006</c:v>
                </c:pt>
                <c:pt idx="277">
                  <c:v>84.44</c:v>
                </c:pt>
                <c:pt idx="278">
                  <c:v>84.21</c:v>
                </c:pt>
                <c:pt idx="279">
                  <c:v>84.03</c:v>
                </c:pt>
                <c:pt idx="280">
                  <c:v>85.57</c:v>
                </c:pt>
                <c:pt idx="281">
                  <c:v>83.47</c:v>
                </c:pt>
                <c:pt idx="282">
                  <c:v>80.92</c:v>
                </c:pt>
                <c:pt idx="283">
                  <c:v>79.42</c:v>
                </c:pt>
                <c:pt idx="284">
                  <c:v>79.03</c:v>
                </c:pt>
                <c:pt idx="285">
                  <c:v>79.88</c:v>
                </c:pt>
                <c:pt idx="286">
                  <c:v>74.47</c:v>
                </c:pt>
                <c:pt idx="287">
                  <c:v>71.47</c:v>
                </c:pt>
                <c:pt idx="288">
                  <c:v>71.459999999999994</c:v>
                </c:pt>
                <c:pt idx="289">
                  <c:v>74.650000000000006</c:v>
                </c:pt>
                <c:pt idx="290">
                  <c:v>85.3</c:v>
                </c:pt>
                <c:pt idx="291">
                  <c:v>84.02</c:v>
                </c:pt>
                <c:pt idx="292">
                  <c:v>77.680000000000007</c:v>
                </c:pt>
                <c:pt idx="293">
                  <c:v>73.98</c:v>
                </c:pt>
                <c:pt idx="294">
                  <c:v>71.33</c:v>
                </c:pt>
                <c:pt idx="295">
                  <c:v>64.539999999999992</c:v>
                </c:pt>
                <c:pt idx="296">
                  <c:v>58.16</c:v>
                </c:pt>
                <c:pt idx="297">
                  <c:v>51.42</c:v>
                </c:pt>
                <c:pt idx="298">
                  <c:v>48.54</c:v>
                </c:pt>
                <c:pt idx="299">
                  <c:v>50.54</c:v>
                </c:pt>
                <c:pt idx="300">
                  <c:v>53.22</c:v>
                </c:pt>
                <c:pt idx="301">
                  <c:v>57.4</c:v>
                </c:pt>
                <c:pt idx="302">
                  <c:v>62.56</c:v>
                </c:pt>
                <c:pt idx="303">
                  <c:v>58.74</c:v>
                </c:pt>
                <c:pt idx="304">
                  <c:v>53.21</c:v>
                </c:pt>
                <c:pt idx="305">
                  <c:v>49.14</c:v>
                </c:pt>
                <c:pt idx="306">
                  <c:v>45.65</c:v>
                </c:pt>
                <c:pt idx="307">
                  <c:v>45.56</c:v>
                </c:pt>
                <c:pt idx="308">
                  <c:v>45.86</c:v>
                </c:pt>
                <c:pt idx="309">
                  <c:v>49.02</c:v>
                </c:pt>
                <c:pt idx="310">
                  <c:v>50.48</c:v>
                </c:pt>
                <c:pt idx="311">
                  <c:v>50.89</c:v>
                </c:pt>
                <c:pt idx="312">
                  <c:v>52.07</c:v>
                </c:pt>
                <c:pt idx="313">
                  <c:v>53.96</c:v>
                </c:pt>
                <c:pt idx="314">
                  <c:v>54.37</c:v>
                </c:pt>
                <c:pt idx="315">
                  <c:v>54.69</c:v>
                </c:pt>
                <c:pt idx="316">
                  <c:v>55.34</c:v>
                </c:pt>
                <c:pt idx="317">
                  <c:v>58.16</c:v>
                </c:pt>
                <c:pt idx="318">
                  <c:v>53.55</c:v>
                </c:pt>
                <c:pt idx="319">
                  <c:v>52.23</c:v>
                </c:pt>
                <c:pt idx="320">
                  <c:v>53.01</c:v>
                </c:pt>
                <c:pt idx="321">
                  <c:v>53.05</c:v>
                </c:pt>
                <c:pt idx="322">
                  <c:v>54.01</c:v>
                </c:pt>
                <c:pt idx="323">
                  <c:v>57.09</c:v>
                </c:pt>
                <c:pt idx="324">
                  <c:v>59.34</c:v>
                </c:pt>
                <c:pt idx="325">
                  <c:v>62.41</c:v>
                </c:pt>
                <c:pt idx="326">
                  <c:v>52.53</c:v>
                </c:pt>
                <c:pt idx="327">
                  <c:v>43.55</c:v>
                </c:pt>
                <c:pt idx="328">
                  <c:v>37.58</c:v>
                </c:pt>
                <c:pt idx="329">
                  <c:v>38.67</c:v>
                </c:pt>
                <c:pt idx="330">
                  <c:v>41.5</c:v>
                </c:pt>
                <c:pt idx="331">
                  <c:v>41.25</c:v>
                </c:pt>
                <c:pt idx="332">
                  <c:v>40.1</c:v>
                </c:pt>
                <c:pt idx="333">
                  <c:v>43.48</c:v>
                </c:pt>
                <c:pt idx="334">
                  <c:v>42.23</c:v>
                </c:pt>
                <c:pt idx="335">
                  <c:v>37.68</c:v>
                </c:pt>
                <c:pt idx="336">
                  <c:v>33.989999999999995</c:v>
                </c:pt>
              </c:numCache>
            </c:numRef>
          </c:val>
          <c:smooth val="0"/>
          <c:extLst>
            <c:ext xmlns:c16="http://schemas.microsoft.com/office/drawing/2014/chart" uri="{C3380CC4-5D6E-409C-BE32-E72D297353CC}">
              <c16:uniqueId val="{00000000-53FB-4344-A8E8-E1F2B8D7E1DE}"/>
            </c:ext>
          </c:extLst>
        </c:ser>
        <c:ser>
          <c:idx val="2"/>
          <c:order val="1"/>
          <c:tx>
            <c:strRef>
              <c:f>Analysis!$O$8</c:f>
              <c:strCache>
                <c:ptCount val="1"/>
                <c:pt idx="0">
                  <c:v>Western Cornbelt, Formula Weight=50.00%; Cutout, Formula Weight=50.00%;                    Premium "over" Western Cornbelt=$3.00;  Percent of cutout=93.00%;                             Premium "over" Cutout=$2.00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Analysis!$A$9:$A$345</c:f>
              <c:numCache>
                <c:formatCode>m/d/yy;@</c:formatCode>
                <c:ptCount val="337"/>
                <c:pt idx="0">
                  <c:v>41642</c:v>
                </c:pt>
                <c:pt idx="1">
                  <c:v>41649</c:v>
                </c:pt>
                <c:pt idx="2">
                  <c:v>41656</c:v>
                </c:pt>
                <c:pt idx="3">
                  <c:v>41663</c:v>
                </c:pt>
                <c:pt idx="4">
                  <c:v>41670</c:v>
                </c:pt>
                <c:pt idx="5">
                  <c:v>41677</c:v>
                </c:pt>
                <c:pt idx="6">
                  <c:v>41684</c:v>
                </c:pt>
                <c:pt idx="7">
                  <c:v>41691</c:v>
                </c:pt>
                <c:pt idx="8">
                  <c:v>41698</c:v>
                </c:pt>
                <c:pt idx="9">
                  <c:v>41705</c:v>
                </c:pt>
                <c:pt idx="10">
                  <c:v>41712</c:v>
                </c:pt>
                <c:pt idx="11">
                  <c:v>41719</c:v>
                </c:pt>
                <c:pt idx="12">
                  <c:v>41726</c:v>
                </c:pt>
                <c:pt idx="13">
                  <c:v>41733</c:v>
                </c:pt>
                <c:pt idx="14">
                  <c:v>41740</c:v>
                </c:pt>
                <c:pt idx="15">
                  <c:v>41747</c:v>
                </c:pt>
                <c:pt idx="16">
                  <c:v>41754</c:v>
                </c:pt>
                <c:pt idx="17">
                  <c:v>41761</c:v>
                </c:pt>
                <c:pt idx="18">
                  <c:v>41768</c:v>
                </c:pt>
                <c:pt idx="19">
                  <c:v>41775</c:v>
                </c:pt>
                <c:pt idx="20">
                  <c:v>41782</c:v>
                </c:pt>
                <c:pt idx="21">
                  <c:v>41789</c:v>
                </c:pt>
                <c:pt idx="22">
                  <c:v>41796</c:v>
                </c:pt>
                <c:pt idx="23">
                  <c:v>41803</c:v>
                </c:pt>
                <c:pt idx="24">
                  <c:v>41810</c:v>
                </c:pt>
                <c:pt idx="25">
                  <c:v>41817</c:v>
                </c:pt>
                <c:pt idx="26">
                  <c:v>41824</c:v>
                </c:pt>
                <c:pt idx="27">
                  <c:v>41831</c:v>
                </c:pt>
                <c:pt idx="28">
                  <c:v>41838</c:v>
                </c:pt>
                <c:pt idx="29">
                  <c:v>41845</c:v>
                </c:pt>
                <c:pt idx="30">
                  <c:v>41852</c:v>
                </c:pt>
                <c:pt idx="31">
                  <c:v>41859</c:v>
                </c:pt>
                <c:pt idx="32">
                  <c:v>41866</c:v>
                </c:pt>
                <c:pt idx="33">
                  <c:v>41873</c:v>
                </c:pt>
                <c:pt idx="34">
                  <c:v>41880</c:v>
                </c:pt>
                <c:pt idx="35">
                  <c:v>41887</c:v>
                </c:pt>
                <c:pt idx="36">
                  <c:v>41894</c:v>
                </c:pt>
                <c:pt idx="37">
                  <c:v>41901</c:v>
                </c:pt>
                <c:pt idx="38">
                  <c:v>41908</c:v>
                </c:pt>
                <c:pt idx="39">
                  <c:v>41915</c:v>
                </c:pt>
                <c:pt idx="40">
                  <c:v>41922</c:v>
                </c:pt>
                <c:pt idx="41">
                  <c:v>41929</c:v>
                </c:pt>
                <c:pt idx="42">
                  <c:v>41936</c:v>
                </c:pt>
                <c:pt idx="43">
                  <c:v>41943</c:v>
                </c:pt>
                <c:pt idx="44">
                  <c:v>41950</c:v>
                </c:pt>
                <c:pt idx="45">
                  <c:v>41957</c:v>
                </c:pt>
                <c:pt idx="46">
                  <c:v>41964</c:v>
                </c:pt>
                <c:pt idx="47">
                  <c:v>41971</c:v>
                </c:pt>
                <c:pt idx="48">
                  <c:v>41978</c:v>
                </c:pt>
                <c:pt idx="49">
                  <c:v>41985</c:v>
                </c:pt>
                <c:pt idx="50">
                  <c:v>41992</c:v>
                </c:pt>
                <c:pt idx="51">
                  <c:v>41999</c:v>
                </c:pt>
                <c:pt idx="52">
                  <c:v>42006</c:v>
                </c:pt>
                <c:pt idx="53">
                  <c:v>42013</c:v>
                </c:pt>
                <c:pt idx="54">
                  <c:v>42020</c:v>
                </c:pt>
                <c:pt idx="55">
                  <c:v>42027</c:v>
                </c:pt>
                <c:pt idx="56">
                  <c:v>42034</c:v>
                </c:pt>
                <c:pt idx="57">
                  <c:v>42041</c:v>
                </c:pt>
                <c:pt idx="58">
                  <c:v>42048</c:v>
                </c:pt>
                <c:pt idx="59">
                  <c:v>42055</c:v>
                </c:pt>
                <c:pt idx="60">
                  <c:v>42062</c:v>
                </c:pt>
                <c:pt idx="61">
                  <c:v>42069</c:v>
                </c:pt>
                <c:pt idx="62">
                  <c:v>42076</c:v>
                </c:pt>
                <c:pt idx="63">
                  <c:v>42083</c:v>
                </c:pt>
                <c:pt idx="64">
                  <c:v>42090</c:v>
                </c:pt>
                <c:pt idx="65">
                  <c:v>42097</c:v>
                </c:pt>
                <c:pt idx="66">
                  <c:v>42104</c:v>
                </c:pt>
                <c:pt idx="67">
                  <c:v>42111</c:v>
                </c:pt>
                <c:pt idx="68">
                  <c:v>42118</c:v>
                </c:pt>
                <c:pt idx="69">
                  <c:v>42125</c:v>
                </c:pt>
                <c:pt idx="70">
                  <c:v>42132</c:v>
                </c:pt>
                <c:pt idx="71">
                  <c:v>42139</c:v>
                </c:pt>
                <c:pt idx="72">
                  <c:v>42146</c:v>
                </c:pt>
                <c:pt idx="73">
                  <c:v>42153</c:v>
                </c:pt>
                <c:pt idx="74">
                  <c:v>42160</c:v>
                </c:pt>
                <c:pt idx="75">
                  <c:v>42167</c:v>
                </c:pt>
                <c:pt idx="76">
                  <c:v>42174</c:v>
                </c:pt>
                <c:pt idx="77">
                  <c:v>42181</c:v>
                </c:pt>
                <c:pt idx="78">
                  <c:v>42188</c:v>
                </c:pt>
                <c:pt idx="79">
                  <c:v>42195</c:v>
                </c:pt>
                <c:pt idx="80">
                  <c:v>42202</c:v>
                </c:pt>
                <c:pt idx="81">
                  <c:v>42209</c:v>
                </c:pt>
                <c:pt idx="82">
                  <c:v>42216</c:v>
                </c:pt>
                <c:pt idx="83">
                  <c:v>42223</c:v>
                </c:pt>
                <c:pt idx="84">
                  <c:v>42230</c:v>
                </c:pt>
                <c:pt idx="85">
                  <c:v>42237</c:v>
                </c:pt>
                <c:pt idx="86">
                  <c:v>42244</c:v>
                </c:pt>
                <c:pt idx="87">
                  <c:v>42251</c:v>
                </c:pt>
                <c:pt idx="88">
                  <c:v>42258</c:v>
                </c:pt>
                <c:pt idx="89">
                  <c:v>42265</c:v>
                </c:pt>
                <c:pt idx="90">
                  <c:v>42272</c:v>
                </c:pt>
                <c:pt idx="91">
                  <c:v>42279</c:v>
                </c:pt>
                <c:pt idx="92">
                  <c:v>42286</c:v>
                </c:pt>
                <c:pt idx="93">
                  <c:v>42293</c:v>
                </c:pt>
                <c:pt idx="94">
                  <c:v>42300</c:v>
                </c:pt>
                <c:pt idx="95">
                  <c:v>42307</c:v>
                </c:pt>
                <c:pt idx="96">
                  <c:v>42314</c:v>
                </c:pt>
                <c:pt idx="97">
                  <c:v>42321</c:v>
                </c:pt>
                <c:pt idx="98">
                  <c:v>42328</c:v>
                </c:pt>
                <c:pt idx="99">
                  <c:v>42335</c:v>
                </c:pt>
                <c:pt idx="100">
                  <c:v>42342</c:v>
                </c:pt>
                <c:pt idx="101">
                  <c:v>42349</c:v>
                </c:pt>
                <c:pt idx="102">
                  <c:v>42356</c:v>
                </c:pt>
                <c:pt idx="103">
                  <c:v>42363</c:v>
                </c:pt>
                <c:pt idx="104">
                  <c:v>42370</c:v>
                </c:pt>
                <c:pt idx="105">
                  <c:v>42377</c:v>
                </c:pt>
                <c:pt idx="106">
                  <c:v>42384</c:v>
                </c:pt>
                <c:pt idx="107">
                  <c:v>42391</c:v>
                </c:pt>
                <c:pt idx="108">
                  <c:v>42398</c:v>
                </c:pt>
                <c:pt idx="109">
                  <c:v>42405</c:v>
                </c:pt>
                <c:pt idx="110">
                  <c:v>42412</c:v>
                </c:pt>
                <c:pt idx="111">
                  <c:v>42419</c:v>
                </c:pt>
                <c:pt idx="112">
                  <c:v>42426</c:v>
                </c:pt>
                <c:pt idx="113">
                  <c:v>42433</c:v>
                </c:pt>
                <c:pt idx="114">
                  <c:v>42440</c:v>
                </c:pt>
                <c:pt idx="115">
                  <c:v>42447</c:v>
                </c:pt>
                <c:pt idx="116">
                  <c:v>42454</c:v>
                </c:pt>
                <c:pt idx="117">
                  <c:v>42461</c:v>
                </c:pt>
                <c:pt idx="118">
                  <c:v>42468</c:v>
                </c:pt>
                <c:pt idx="119">
                  <c:v>42475</c:v>
                </c:pt>
                <c:pt idx="120">
                  <c:v>42482</c:v>
                </c:pt>
                <c:pt idx="121">
                  <c:v>42489</c:v>
                </c:pt>
                <c:pt idx="122">
                  <c:v>42496</c:v>
                </c:pt>
                <c:pt idx="123">
                  <c:v>42503</c:v>
                </c:pt>
                <c:pt idx="124">
                  <c:v>42510</c:v>
                </c:pt>
                <c:pt idx="125">
                  <c:v>42517</c:v>
                </c:pt>
                <c:pt idx="126">
                  <c:v>42524</c:v>
                </c:pt>
                <c:pt idx="127">
                  <c:v>42531</c:v>
                </c:pt>
                <c:pt idx="128">
                  <c:v>42538</c:v>
                </c:pt>
                <c:pt idx="129">
                  <c:v>42545</c:v>
                </c:pt>
                <c:pt idx="130">
                  <c:v>42552</c:v>
                </c:pt>
                <c:pt idx="131">
                  <c:v>42559</c:v>
                </c:pt>
                <c:pt idx="132">
                  <c:v>42566</c:v>
                </c:pt>
                <c:pt idx="133">
                  <c:v>42573</c:v>
                </c:pt>
                <c:pt idx="134">
                  <c:v>42580</c:v>
                </c:pt>
                <c:pt idx="135">
                  <c:v>42587</c:v>
                </c:pt>
                <c:pt idx="136">
                  <c:v>42594</c:v>
                </c:pt>
                <c:pt idx="137">
                  <c:v>42601</c:v>
                </c:pt>
                <c:pt idx="138">
                  <c:v>42608</c:v>
                </c:pt>
                <c:pt idx="139">
                  <c:v>42615</c:v>
                </c:pt>
                <c:pt idx="140">
                  <c:v>42622</c:v>
                </c:pt>
                <c:pt idx="141">
                  <c:v>42629</c:v>
                </c:pt>
                <c:pt idx="142">
                  <c:v>42636</c:v>
                </c:pt>
                <c:pt idx="143">
                  <c:v>42643</c:v>
                </c:pt>
                <c:pt idx="144">
                  <c:v>42650</c:v>
                </c:pt>
                <c:pt idx="145">
                  <c:v>42657</c:v>
                </c:pt>
                <c:pt idx="146">
                  <c:v>42664</c:v>
                </c:pt>
                <c:pt idx="147">
                  <c:v>42671</c:v>
                </c:pt>
                <c:pt idx="148">
                  <c:v>42678</c:v>
                </c:pt>
                <c:pt idx="149">
                  <c:v>42685</c:v>
                </c:pt>
                <c:pt idx="150">
                  <c:v>42692</c:v>
                </c:pt>
                <c:pt idx="151">
                  <c:v>42699</c:v>
                </c:pt>
                <c:pt idx="152">
                  <c:v>42706</c:v>
                </c:pt>
                <c:pt idx="153">
                  <c:v>42713</c:v>
                </c:pt>
                <c:pt idx="154">
                  <c:v>42720</c:v>
                </c:pt>
                <c:pt idx="155">
                  <c:v>42727</c:v>
                </c:pt>
                <c:pt idx="156">
                  <c:v>42734</c:v>
                </c:pt>
                <c:pt idx="157">
                  <c:v>42741</c:v>
                </c:pt>
                <c:pt idx="158">
                  <c:v>42748</c:v>
                </c:pt>
                <c:pt idx="159">
                  <c:v>42755</c:v>
                </c:pt>
                <c:pt idx="160">
                  <c:v>42762</c:v>
                </c:pt>
                <c:pt idx="161">
                  <c:v>42769</c:v>
                </c:pt>
                <c:pt idx="162">
                  <c:v>42776</c:v>
                </c:pt>
                <c:pt idx="163">
                  <c:v>42783</c:v>
                </c:pt>
                <c:pt idx="164">
                  <c:v>42790</c:v>
                </c:pt>
                <c:pt idx="165">
                  <c:v>42797</c:v>
                </c:pt>
                <c:pt idx="166">
                  <c:v>42804</c:v>
                </c:pt>
                <c:pt idx="167">
                  <c:v>42811</c:v>
                </c:pt>
                <c:pt idx="168">
                  <c:v>42818</c:v>
                </c:pt>
                <c:pt idx="169">
                  <c:v>42825</c:v>
                </c:pt>
                <c:pt idx="170">
                  <c:v>42832</c:v>
                </c:pt>
                <c:pt idx="171">
                  <c:v>42839</c:v>
                </c:pt>
                <c:pt idx="172">
                  <c:v>42846</c:v>
                </c:pt>
                <c:pt idx="173">
                  <c:v>42853</c:v>
                </c:pt>
                <c:pt idx="174">
                  <c:v>42860</c:v>
                </c:pt>
                <c:pt idx="175">
                  <c:v>42867</c:v>
                </c:pt>
                <c:pt idx="176">
                  <c:v>42874</c:v>
                </c:pt>
                <c:pt idx="177">
                  <c:v>42881</c:v>
                </c:pt>
                <c:pt idx="178">
                  <c:v>42888</c:v>
                </c:pt>
                <c:pt idx="179">
                  <c:v>42895</c:v>
                </c:pt>
                <c:pt idx="180">
                  <c:v>42902</c:v>
                </c:pt>
                <c:pt idx="181">
                  <c:v>42909</c:v>
                </c:pt>
                <c:pt idx="182">
                  <c:v>42916</c:v>
                </c:pt>
                <c:pt idx="183">
                  <c:v>42923</c:v>
                </c:pt>
                <c:pt idx="184">
                  <c:v>42930</c:v>
                </c:pt>
                <c:pt idx="185">
                  <c:v>42937</c:v>
                </c:pt>
                <c:pt idx="186">
                  <c:v>42944</c:v>
                </c:pt>
                <c:pt idx="187">
                  <c:v>42951</c:v>
                </c:pt>
                <c:pt idx="188">
                  <c:v>42958</c:v>
                </c:pt>
                <c:pt idx="189">
                  <c:v>42965</c:v>
                </c:pt>
                <c:pt idx="190">
                  <c:v>42972</c:v>
                </c:pt>
                <c:pt idx="191">
                  <c:v>42979</c:v>
                </c:pt>
                <c:pt idx="192">
                  <c:v>42986</c:v>
                </c:pt>
                <c:pt idx="193">
                  <c:v>42993</c:v>
                </c:pt>
                <c:pt idx="194">
                  <c:v>43000</c:v>
                </c:pt>
                <c:pt idx="195">
                  <c:v>43007</c:v>
                </c:pt>
                <c:pt idx="196">
                  <c:v>43014</c:v>
                </c:pt>
                <c:pt idx="197">
                  <c:v>43021</c:v>
                </c:pt>
                <c:pt idx="198">
                  <c:v>43028</c:v>
                </c:pt>
                <c:pt idx="199">
                  <c:v>43035</c:v>
                </c:pt>
                <c:pt idx="200">
                  <c:v>43042</c:v>
                </c:pt>
                <c:pt idx="201">
                  <c:v>43049</c:v>
                </c:pt>
                <c:pt idx="202">
                  <c:v>43056</c:v>
                </c:pt>
                <c:pt idx="203">
                  <c:v>43063</c:v>
                </c:pt>
                <c:pt idx="204">
                  <c:v>43070</c:v>
                </c:pt>
                <c:pt idx="205">
                  <c:v>43077</c:v>
                </c:pt>
                <c:pt idx="206">
                  <c:v>43084</c:v>
                </c:pt>
                <c:pt idx="207">
                  <c:v>43091</c:v>
                </c:pt>
                <c:pt idx="208">
                  <c:v>43098</c:v>
                </c:pt>
                <c:pt idx="209">
                  <c:v>43105</c:v>
                </c:pt>
                <c:pt idx="210">
                  <c:v>43112</c:v>
                </c:pt>
                <c:pt idx="211">
                  <c:v>43119</c:v>
                </c:pt>
                <c:pt idx="212">
                  <c:v>43126</c:v>
                </c:pt>
                <c:pt idx="213">
                  <c:v>43133</c:v>
                </c:pt>
                <c:pt idx="214">
                  <c:v>43140</c:v>
                </c:pt>
                <c:pt idx="215">
                  <c:v>43147</c:v>
                </c:pt>
                <c:pt idx="216">
                  <c:v>43154</c:v>
                </c:pt>
                <c:pt idx="217">
                  <c:v>43161</c:v>
                </c:pt>
                <c:pt idx="218">
                  <c:v>43168</c:v>
                </c:pt>
                <c:pt idx="219">
                  <c:v>43175</c:v>
                </c:pt>
                <c:pt idx="220">
                  <c:v>43182</c:v>
                </c:pt>
                <c:pt idx="221">
                  <c:v>43189</c:v>
                </c:pt>
                <c:pt idx="222">
                  <c:v>43196</c:v>
                </c:pt>
                <c:pt idx="223">
                  <c:v>43203</c:v>
                </c:pt>
                <c:pt idx="224">
                  <c:v>43210</c:v>
                </c:pt>
                <c:pt idx="225">
                  <c:v>43217</c:v>
                </c:pt>
                <c:pt idx="226">
                  <c:v>43224</c:v>
                </c:pt>
                <c:pt idx="227">
                  <c:v>43231</c:v>
                </c:pt>
                <c:pt idx="228">
                  <c:v>43238</c:v>
                </c:pt>
                <c:pt idx="229">
                  <c:v>43245</c:v>
                </c:pt>
                <c:pt idx="230">
                  <c:v>43252</c:v>
                </c:pt>
                <c:pt idx="231">
                  <c:v>43259</c:v>
                </c:pt>
                <c:pt idx="232">
                  <c:v>43266</c:v>
                </c:pt>
                <c:pt idx="233">
                  <c:v>43273</c:v>
                </c:pt>
                <c:pt idx="234">
                  <c:v>43280</c:v>
                </c:pt>
                <c:pt idx="235">
                  <c:v>43287</c:v>
                </c:pt>
                <c:pt idx="236">
                  <c:v>43294</c:v>
                </c:pt>
                <c:pt idx="237">
                  <c:v>43301</c:v>
                </c:pt>
                <c:pt idx="238">
                  <c:v>43308</c:v>
                </c:pt>
                <c:pt idx="239">
                  <c:v>43315</c:v>
                </c:pt>
                <c:pt idx="240">
                  <c:v>43322</c:v>
                </c:pt>
                <c:pt idx="241">
                  <c:v>43329</c:v>
                </c:pt>
                <c:pt idx="242">
                  <c:v>43336</c:v>
                </c:pt>
                <c:pt idx="243">
                  <c:v>43343</c:v>
                </c:pt>
                <c:pt idx="244">
                  <c:v>43350</c:v>
                </c:pt>
                <c:pt idx="245">
                  <c:v>43357</c:v>
                </c:pt>
                <c:pt idx="246">
                  <c:v>43364</c:v>
                </c:pt>
                <c:pt idx="247">
                  <c:v>43371</c:v>
                </c:pt>
                <c:pt idx="248">
                  <c:v>43378</c:v>
                </c:pt>
                <c:pt idx="249">
                  <c:v>43385</c:v>
                </c:pt>
                <c:pt idx="250">
                  <c:v>43392</c:v>
                </c:pt>
                <c:pt idx="251">
                  <c:v>43399</c:v>
                </c:pt>
                <c:pt idx="252">
                  <c:v>43406</c:v>
                </c:pt>
                <c:pt idx="253">
                  <c:v>43413</c:v>
                </c:pt>
                <c:pt idx="254">
                  <c:v>43420</c:v>
                </c:pt>
                <c:pt idx="255">
                  <c:v>43427</c:v>
                </c:pt>
                <c:pt idx="256">
                  <c:v>43434</c:v>
                </c:pt>
                <c:pt idx="257">
                  <c:v>43441</c:v>
                </c:pt>
                <c:pt idx="258">
                  <c:v>43448</c:v>
                </c:pt>
                <c:pt idx="259">
                  <c:v>43455</c:v>
                </c:pt>
                <c:pt idx="260">
                  <c:v>43462</c:v>
                </c:pt>
                <c:pt idx="261">
                  <c:v>43469</c:v>
                </c:pt>
                <c:pt idx="262">
                  <c:v>43476</c:v>
                </c:pt>
                <c:pt idx="263">
                  <c:v>43483</c:v>
                </c:pt>
                <c:pt idx="264">
                  <c:v>43490</c:v>
                </c:pt>
                <c:pt idx="265">
                  <c:v>43497</c:v>
                </c:pt>
                <c:pt idx="266">
                  <c:v>43504</c:v>
                </c:pt>
                <c:pt idx="267">
                  <c:v>43511</c:v>
                </c:pt>
                <c:pt idx="268">
                  <c:v>43518</c:v>
                </c:pt>
                <c:pt idx="269">
                  <c:v>43525</c:v>
                </c:pt>
                <c:pt idx="270">
                  <c:v>43532</c:v>
                </c:pt>
                <c:pt idx="271">
                  <c:v>43539</c:v>
                </c:pt>
                <c:pt idx="272">
                  <c:v>43546</c:v>
                </c:pt>
                <c:pt idx="273">
                  <c:v>43553</c:v>
                </c:pt>
                <c:pt idx="274">
                  <c:v>43560</c:v>
                </c:pt>
                <c:pt idx="275">
                  <c:v>43567</c:v>
                </c:pt>
                <c:pt idx="276">
                  <c:v>43574</c:v>
                </c:pt>
                <c:pt idx="277">
                  <c:v>43581</c:v>
                </c:pt>
                <c:pt idx="278">
                  <c:v>43588</c:v>
                </c:pt>
                <c:pt idx="279">
                  <c:v>43595</c:v>
                </c:pt>
                <c:pt idx="280">
                  <c:v>43602</c:v>
                </c:pt>
                <c:pt idx="281">
                  <c:v>43609</c:v>
                </c:pt>
                <c:pt idx="282">
                  <c:v>43616</c:v>
                </c:pt>
                <c:pt idx="283">
                  <c:v>43623</c:v>
                </c:pt>
                <c:pt idx="284">
                  <c:v>43630</c:v>
                </c:pt>
                <c:pt idx="285">
                  <c:v>43637</c:v>
                </c:pt>
                <c:pt idx="286">
                  <c:v>43644</c:v>
                </c:pt>
                <c:pt idx="287">
                  <c:v>43651</c:v>
                </c:pt>
                <c:pt idx="288">
                  <c:v>43658</c:v>
                </c:pt>
                <c:pt idx="289">
                  <c:v>43665</c:v>
                </c:pt>
                <c:pt idx="290">
                  <c:v>43672</c:v>
                </c:pt>
                <c:pt idx="291">
                  <c:v>43679</c:v>
                </c:pt>
                <c:pt idx="292">
                  <c:v>43686</c:v>
                </c:pt>
                <c:pt idx="293">
                  <c:v>43693</c:v>
                </c:pt>
                <c:pt idx="294">
                  <c:v>43700</c:v>
                </c:pt>
                <c:pt idx="295">
                  <c:v>43707</c:v>
                </c:pt>
                <c:pt idx="296">
                  <c:v>43714</c:v>
                </c:pt>
                <c:pt idx="297">
                  <c:v>43721</c:v>
                </c:pt>
                <c:pt idx="298">
                  <c:v>43728</c:v>
                </c:pt>
                <c:pt idx="299">
                  <c:v>43735</c:v>
                </c:pt>
                <c:pt idx="300">
                  <c:v>43742</c:v>
                </c:pt>
                <c:pt idx="301">
                  <c:v>43749</c:v>
                </c:pt>
                <c:pt idx="302">
                  <c:v>43756</c:v>
                </c:pt>
                <c:pt idx="303">
                  <c:v>43763</c:v>
                </c:pt>
                <c:pt idx="304">
                  <c:v>43770</c:v>
                </c:pt>
                <c:pt idx="305">
                  <c:v>43777</c:v>
                </c:pt>
                <c:pt idx="306">
                  <c:v>43784</c:v>
                </c:pt>
                <c:pt idx="307">
                  <c:v>43791</c:v>
                </c:pt>
                <c:pt idx="308">
                  <c:v>43798</c:v>
                </c:pt>
                <c:pt idx="309">
                  <c:v>43805</c:v>
                </c:pt>
                <c:pt idx="310">
                  <c:v>43812</c:v>
                </c:pt>
                <c:pt idx="311">
                  <c:v>43819</c:v>
                </c:pt>
                <c:pt idx="312">
                  <c:v>43826</c:v>
                </c:pt>
                <c:pt idx="313">
                  <c:v>43833</c:v>
                </c:pt>
                <c:pt idx="314">
                  <c:v>43840</c:v>
                </c:pt>
                <c:pt idx="315">
                  <c:v>43847</c:v>
                </c:pt>
                <c:pt idx="316">
                  <c:v>43854</c:v>
                </c:pt>
                <c:pt idx="317">
                  <c:v>43861</c:v>
                </c:pt>
                <c:pt idx="318">
                  <c:v>43868</c:v>
                </c:pt>
                <c:pt idx="319">
                  <c:v>43875</c:v>
                </c:pt>
                <c:pt idx="320">
                  <c:v>43882</c:v>
                </c:pt>
                <c:pt idx="321">
                  <c:v>43889</c:v>
                </c:pt>
                <c:pt idx="322">
                  <c:v>43896</c:v>
                </c:pt>
                <c:pt idx="323">
                  <c:v>43903</c:v>
                </c:pt>
                <c:pt idx="324">
                  <c:v>43910</c:v>
                </c:pt>
                <c:pt idx="325">
                  <c:v>43917</c:v>
                </c:pt>
                <c:pt idx="326">
                  <c:v>43924</c:v>
                </c:pt>
                <c:pt idx="327">
                  <c:v>43931</c:v>
                </c:pt>
                <c:pt idx="328">
                  <c:v>43938</c:v>
                </c:pt>
                <c:pt idx="329">
                  <c:v>43945</c:v>
                </c:pt>
                <c:pt idx="330">
                  <c:v>43952</c:v>
                </c:pt>
                <c:pt idx="331">
                  <c:v>43959</c:v>
                </c:pt>
                <c:pt idx="332">
                  <c:v>43966</c:v>
                </c:pt>
                <c:pt idx="333">
                  <c:v>43973</c:v>
                </c:pt>
                <c:pt idx="334">
                  <c:v>43980</c:v>
                </c:pt>
                <c:pt idx="335">
                  <c:v>43987</c:v>
                </c:pt>
                <c:pt idx="336">
                  <c:v>43994</c:v>
                </c:pt>
              </c:numCache>
            </c:numRef>
          </c:cat>
          <c:val>
            <c:numRef>
              <c:f>Analysis!$O$9:$O$345</c:f>
              <c:numCache>
                <c:formatCode>_("$"* #,##0.00_);_("$"* \(#,##0.00\);_("$"* "-"??_);_(@_)</c:formatCode>
                <c:ptCount val="337"/>
                <c:pt idx="0">
                  <c:v>80.290500000000009</c:v>
                </c:pt>
                <c:pt idx="1">
                  <c:v>80.683599999999998</c:v>
                </c:pt>
                <c:pt idx="2">
                  <c:v>81.391100000000009</c:v>
                </c:pt>
                <c:pt idx="3">
                  <c:v>82.826549999999997</c:v>
                </c:pt>
                <c:pt idx="4">
                  <c:v>84.636499999999998</c:v>
                </c:pt>
                <c:pt idx="5">
                  <c:v>86.199150000000003</c:v>
                </c:pt>
                <c:pt idx="6">
                  <c:v>88.481999999999999</c:v>
                </c:pt>
                <c:pt idx="7">
                  <c:v>92.486350000000002</c:v>
                </c:pt>
                <c:pt idx="8">
                  <c:v>98.280149999999992</c:v>
                </c:pt>
                <c:pt idx="9">
                  <c:v>105.255</c:v>
                </c:pt>
                <c:pt idx="10">
                  <c:v>114.20490000000001</c:v>
                </c:pt>
                <c:pt idx="11">
                  <c:v>124.76545</c:v>
                </c:pt>
                <c:pt idx="12">
                  <c:v>127.27100000000002</c:v>
                </c:pt>
                <c:pt idx="13">
                  <c:v>127.57105</c:v>
                </c:pt>
                <c:pt idx="14">
                  <c:v>122.76904999999999</c:v>
                </c:pt>
                <c:pt idx="15">
                  <c:v>117.2841</c:v>
                </c:pt>
                <c:pt idx="16">
                  <c:v>114.37775000000001</c:v>
                </c:pt>
                <c:pt idx="17">
                  <c:v>112.03565</c:v>
                </c:pt>
                <c:pt idx="18">
                  <c:v>111.1063</c:v>
                </c:pt>
                <c:pt idx="19">
                  <c:v>109.59440000000001</c:v>
                </c:pt>
                <c:pt idx="20">
                  <c:v>110.70395000000001</c:v>
                </c:pt>
                <c:pt idx="21">
                  <c:v>109.97320000000001</c:v>
                </c:pt>
                <c:pt idx="22">
                  <c:v>112.70455000000001</c:v>
                </c:pt>
                <c:pt idx="23">
                  <c:v>116.75139999999999</c:v>
                </c:pt>
                <c:pt idx="24">
                  <c:v>120.71165000000001</c:v>
                </c:pt>
                <c:pt idx="25">
                  <c:v>126.55175</c:v>
                </c:pt>
                <c:pt idx="26">
                  <c:v>127.80420000000001</c:v>
                </c:pt>
                <c:pt idx="27">
                  <c:v>130.51490000000001</c:v>
                </c:pt>
                <c:pt idx="28">
                  <c:v>130.68615</c:v>
                </c:pt>
                <c:pt idx="29">
                  <c:v>127.24815</c:v>
                </c:pt>
                <c:pt idx="30">
                  <c:v>123.32445</c:v>
                </c:pt>
                <c:pt idx="31">
                  <c:v>119.20050000000001</c:v>
                </c:pt>
                <c:pt idx="32">
                  <c:v>110.405</c:v>
                </c:pt>
                <c:pt idx="33">
                  <c:v>101.61109999999999</c:v>
                </c:pt>
                <c:pt idx="34">
                  <c:v>96.116550000000004</c:v>
                </c:pt>
                <c:pt idx="35">
                  <c:v>98.376550000000009</c:v>
                </c:pt>
                <c:pt idx="36">
                  <c:v>102.65165</c:v>
                </c:pt>
                <c:pt idx="37">
                  <c:v>106.63284999999999</c:v>
                </c:pt>
                <c:pt idx="38">
                  <c:v>110.8982</c:v>
                </c:pt>
                <c:pt idx="39">
                  <c:v>113.44544999999999</c:v>
                </c:pt>
                <c:pt idx="40">
                  <c:v>113.8304</c:v>
                </c:pt>
                <c:pt idx="41">
                  <c:v>107.89150000000001</c:v>
                </c:pt>
                <c:pt idx="42">
                  <c:v>96.126850000000005</c:v>
                </c:pt>
                <c:pt idx="43">
                  <c:v>91.75715000000001</c:v>
                </c:pt>
                <c:pt idx="44">
                  <c:v>90.118150000000014</c:v>
                </c:pt>
                <c:pt idx="45">
                  <c:v>90.08205000000001</c:v>
                </c:pt>
                <c:pt idx="46">
                  <c:v>89.479200000000006</c:v>
                </c:pt>
                <c:pt idx="47">
                  <c:v>88.94919999999999</c:v>
                </c:pt>
                <c:pt idx="48">
                  <c:v>88.474549999999994</c:v>
                </c:pt>
                <c:pt idx="49">
                  <c:v>87.080649999999991</c:v>
                </c:pt>
                <c:pt idx="50">
                  <c:v>82.867700000000013</c:v>
                </c:pt>
                <c:pt idx="51">
                  <c:v>80.802050000000008</c:v>
                </c:pt>
                <c:pt idx="52">
                  <c:v>79.928449999999998</c:v>
                </c:pt>
                <c:pt idx="53">
                  <c:v>78.152299999999997</c:v>
                </c:pt>
                <c:pt idx="54">
                  <c:v>77.281750000000002</c:v>
                </c:pt>
                <c:pt idx="55">
                  <c:v>76.894149999999996</c:v>
                </c:pt>
                <c:pt idx="56">
                  <c:v>73.653649999999999</c:v>
                </c:pt>
                <c:pt idx="57">
                  <c:v>68.72590000000001</c:v>
                </c:pt>
                <c:pt idx="58">
                  <c:v>65.492250000000013</c:v>
                </c:pt>
                <c:pt idx="59">
                  <c:v>64.94265</c:v>
                </c:pt>
                <c:pt idx="60">
                  <c:v>67.700100000000006</c:v>
                </c:pt>
                <c:pt idx="61">
                  <c:v>67.189750000000004</c:v>
                </c:pt>
                <c:pt idx="62">
                  <c:v>65.279150000000001</c:v>
                </c:pt>
                <c:pt idx="63">
                  <c:v>63.647050000000007</c:v>
                </c:pt>
                <c:pt idx="64">
                  <c:v>61.894300000000001</c:v>
                </c:pt>
                <c:pt idx="65">
                  <c:v>61.030700000000003</c:v>
                </c:pt>
                <c:pt idx="66">
                  <c:v>62.694450000000003</c:v>
                </c:pt>
                <c:pt idx="67">
                  <c:v>64.893050000000002</c:v>
                </c:pt>
                <c:pt idx="68">
                  <c:v>66.080149999999989</c:v>
                </c:pt>
                <c:pt idx="69">
                  <c:v>71.377549999999999</c:v>
                </c:pt>
                <c:pt idx="70">
                  <c:v>77.091250000000002</c:v>
                </c:pt>
                <c:pt idx="71">
                  <c:v>81.553700000000006</c:v>
                </c:pt>
                <c:pt idx="72">
                  <c:v>82.302099999999996</c:v>
                </c:pt>
                <c:pt idx="73">
                  <c:v>82.742750000000001</c:v>
                </c:pt>
                <c:pt idx="74">
                  <c:v>82.786200000000008</c:v>
                </c:pt>
                <c:pt idx="75">
                  <c:v>81.5822</c:v>
                </c:pt>
                <c:pt idx="76">
                  <c:v>80.275750000000002</c:v>
                </c:pt>
                <c:pt idx="77">
                  <c:v>78.5715</c:v>
                </c:pt>
                <c:pt idx="78">
                  <c:v>77.905500000000004</c:v>
                </c:pt>
                <c:pt idx="79">
                  <c:v>79.239599999999996</c:v>
                </c:pt>
                <c:pt idx="80">
                  <c:v>79.274500000000003</c:v>
                </c:pt>
                <c:pt idx="81">
                  <c:v>79.374850000000009</c:v>
                </c:pt>
                <c:pt idx="82">
                  <c:v>80.469750000000005</c:v>
                </c:pt>
                <c:pt idx="83">
                  <c:v>81.791399999999996</c:v>
                </c:pt>
                <c:pt idx="84">
                  <c:v>82.19104999999999</c:v>
                </c:pt>
                <c:pt idx="85">
                  <c:v>81.734350000000006</c:v>
                </c:pt>
                <c:pt idx="86">
                  <c:v>79.653899999999993</c:v>
                </c:pt>
                <c:pt idx="87">
                  <c:v>77.170500000000004</c:v>
                </c:pt>
                <c:pt idx="88">
                  <c:v>75.518699999999995</c:v>
                </c:pt>
                <c:pt idx="89">
                  <c:v>75.196449999999999</c:v>
                </c:pt>
                <c:pt idx="90">
                  <c:v>75.801950000000005</c:v>
                </c:pt>
                <c:pt idx="91">
                  <c:v>77.706000000000003</c:v>
                </c:pt>
                <c:pt idx="92">
                  <c:v>78.890150000000006</c:v>
                </c:pt>
                <c:pt idx="93">
                  <c:v>79.327349999999996</c:v>
                </c:pt>
                <c:pt idx="94">
                  <c:v>78.522300000000001</c:v>
                </c:pt>
                <c:pt idx="95">
                  <c:v>73.295749999999998</c:v>
                </c:pt>
                <c:pt idx="96">
                  <c:v>66.608149999999995</c:v>
                </c:pt>
                <c:pt idx="97">
                  <c:v>63.35090000000001</c:v>
                </c:pt>
                <c:pt idx="98">
                  <c:v>62.099850000000004</c:v>
                </c:pt>
                <c:pt idx="99">
                  <c:v>62.072150000000008</c:v>
                </c:pt>
                <c:pt idx="100">
                  <c:v>62.912400000000005</c:v>
                </c:pt>
                <c:pt idx="101">
                  <c:v>62.601000000000006</c:v>
                </c:pt>
                <c:pt idx="102">
                  <c:v>61.510049999999993</c:v>
                </c:pt>
                <c:pt idx="103">
                  <c:v>59.759950000000003</c:v>
                </c:pt>
                <c:pt idx="104">
                  <c:v>59.308549999999997</c:v>
                </c:pt>
                <c:pt idx="105">
                  <c:v>60.457099999999997</c:v>
                </c:pt>
                <c:pt idx="106">
                  <c:v>62.040900000000008</c:v>
                </c:pt>
                <c:pt idx="107">
                  <c:v>64.750799999999998</c:v>
                </c:pt>
                <c:pt idx="108">
                  <c:v>67.57705</c:v>
                </c:pt>
                <c:pt idx="109">
                  <c:v>69.231950000000012</c:v>
                </c:pt>
                <c:pt idx="110">
                  <c:v>69.665400000000005</c:v>
                </c:pt>
                <c:pt idx="111">
                  <c:v>69.696050000000014</c:v>
                </c:pt>
                <c:pt idx="112">
                  <c:v>69.267449999999997</c:v>
                </c:pt>
                <c:pt idx="113">
                  <c:v>68.921600000000012</c:v>
                </c:pt>
                <c:pt idx="114">
                  <c:v>69.66825</c:v>
                </c:pt>
                <c:pt idx="115">
                  <c:v>69.389499999999998</c:v>
                </c:pt>
                <c:pt idx="116">
                  <c:v>68.858000000000004</c:v>
                </c:pt>
                <c:pt idx="117">
                  <c:v>69.657499999999999</c:v>
                </c:pt>
                <c:pt idx="118">
                  <c:v>69.876950000000008</c:v>
                </c:pt>
                <c:pt idx="119">
                  <c:v>70.272099999999995</c:v>
                </c:pt>
                <c:pt idx="120">
                  <c:v>72.480549999999994</c:v>
                </c:pt>
                <c:pt idx="121">
                  <c:v>74.872350000000012</c:v>
                </c:pt>
                <c:pt idx="122">
                  <c:v>76.86515</c:v>
                </c:pt>
                <c:pt idx="123">
                  <c:v>78.17165</c:v>
                </c:pt>
                <c:pt idx="124">
                  <c:v>79.542500000000004</c:v>
                </c:pt>
                <c:pt idx="125">
                  <c:v>78.638149999999996</c:v>
                </c:pt>
                <c:pt idx="126">
                  <c:v>79.800049999999999</c:v>
                </c:pt>
                <c:pt idx="127">
                  <c:v>82.095100000000002</c:v>
                </c:pt>
                <c:pt idx="128">
                  <c:v>83.188900000000004</c:v>
                </c:pt>
                <c:pt idx="129">
                  <c:v>84.723050000000001</c:v>
                </c:pt>
                <c:pt idx="130">
                  <c:v>84.008350000000007</c:v>
                </c:pt>
                <c:pt idx="131">
                  <c:v>83.199700000000007</c:v>
                </c:pt>
                <c:pt idx="132">
                  <c:v>82.238</c:v>
                </c:pt>
                <c:pt idx="133">
                  <c:v>80.030249999999995</c:v>
                </c:pt>
                <c:pt idx="134">
                  <c:v>75.367850000000004</c:v>
                </c:pt>
                <c:pt idx="135">
                  <c:v>71.346050000000005</c:v>
                </c:pt>
                <c:pt idx="136">
                  <c:v>69.263249999999999</c:v>
                </c:pt>
                <c:pt idx="137">
                  <c:v>69.123999999999995</c:v>
                </c:pt>
                <c:pt idx="138">
                  <c:v>69.154650000000004</c:v>
                </c:pt>
                <c:pt idx="139">
                  <c:v>68.645150000000001</c:v>
                </c:pt>
                <c:pt idx="140">
                  <c:v>69.561300000000003</c:v>
                </c:pt>
                <c:pt idx="141">
                  <c:v>68.349649999999997</c:v>
                </c:pt>
                <c:pt idx="142">
                  <c:v>65.493700000000004</c:v>
                </c:pt>
                <c:pt idx="143">
                  <c:v>62.694900000000004</c:v>
                </c:pt>
                <c:pt idx="144">
                  <c:v>59.808400000000006</c:v>
                </c:pt>
                <c:pt idx="145">
                  <c:v>59.915600000000005</c:v>
                </c:pt>
                <c:pt idx="146">
                  <c:v>59.5822</c:v>
                </c:pt>
                <c:pt idx="147">
                  <c:v>59.124750000000006</c:v>
                </c:pt>
                <c:pt idx="148">
                  <c:v>58.695400000000006</c:v>
                </c:pt>
                <c:pt idx="149">
                  <c:v>57.920550000000006</c:v>
                </c:pt>
                <c:pt idx="150">
                  <c:v>57.132949999999994</c:v>
                </c:pt>
                <c:pt idx="151">
                  <c:v>57.497250000000001</c:v>
                </c:pt>
                <c:pt idx="152">
                  <c:v>59.607800000000005</c:v>
                </c:pt>
                <c:pt idx="153">
                  <c:v>63.172200000000004</c:v>
                </c:pt>
                <c:pt idx="154">
                  <c:v>64.947699999999998</c:v>
                </c:pt>
                <c:pt idx="155">
                  <c:v>66.004900000000006</c:v>
                </c:pt>
                <c:pt idx="156">
                  <c:v>66.482350000000011</c:v>
                </c:pt>
                <c:pt idx="157">
                  <c:v>66.958650000000006</c:v>
                </c:pt>
                <c:pt idx="158">
                  <c:v>69.809449999999998</c:v>
                </c:pt>
                <c:pt idx="159">
                  <c:v>71.114699999999999</c:v>
                </c:pt>
                <c:pt idx="160">
                  <c:v>72.547350000000009</c:v>
                </c:pt>
                <c:pt idx="161">
                  <c:v>74.944800000000001</c:v>
                </c:pt>
                <c:pt idx="162">
                  <c:v>77.681150000000002</c:v>
                </c:pt>
                <c:pt idx="163">
                  <c:v>78.964650000000006</c:v>
                </c:pt>
                <c:pt idx="164">
                  <c:v>76.873199999999997</c:v>
                </c:pt>
                <c:pt idx="165">
                  <c:v>74.29140000000001</c:v>
                </c:pt>
                <c:pt idx="166">
                  <c:v>74.557350000000014</c:v>
                </c:pt>
                <c:pt idx="167">
                  <c:v>74.238249999999994</c:v>
                </c:pt>
                <c:pt idx="168">
                  <c:v>72.487850000000009</c:v>
                </c:pt>
                <c:pt idx="169">
                  <c:v>69.360150000000004</c:v>
                </c:pt>
                <c:pt idx="170">
                  <c:v>67.435450000000003</c:v>
                </c:pt>
                <c:pt idx="171">
                  <c:v>65.955549999999988</c:v>
                </c:pt>
                <c:pt idx="172">
                  <c:v>64.59790000000001</c:v>
                </c:pt>
                <c:pt idx="173">
                  <c:v>64.505700000000004</c:v>
                </c:pt>
                <c:pt idx="174">
                  <c:v>69.357050000000001</c:v>
                </c:pt>
                <c:pt idx="175">
                  <c:v>74.991250000000008</c:v>
                </c:pt>
                <c:pt idx="176">
                  <c:v>78.281149999999997</c:v>
                </c:pt>
                <c:pt idx="177">
                  <c:v>80.118850000000009</c:v>
                </c:pt>
                <c:pt idx="178">
                  <c:v>81.655349999999999</c:v>
                </c:pt>
                <c:pt idx="179">
                  <c:v>83.492500000000007</c:v>
                </c:pt>
                <c:pt idx="180">
                  <c:v>87.804100000000005</c:v>
                </c:pt>
                <c:pt idx="181">
                  <c:v>92.264600000000002</c:v>
                </c:pt>
                <c:pt idx="182">
                  <c:v>93.712850000000003</c:v>
                </c:pt>
                <c:pt idx="183">
                  <c:v>94.841700000000003</c:v>
                </c:pt>
                <c:pt idx="184">
                  <c:v>94.945950000000011</c:v>
                </c:pt>
                <c:pt idx="185">
                  <c:v>93.512450000000001</c:v>
                </c:pt>
                <c:pt idx="186">
                  <c:v>90.637699999999995</c:v>
                </c:pt>
                <c:pt idx="187">
                  <c:v>88.225049999999996</c:v>
                </c:pt>
                <c:pt idx="188">
                  <c:v>86.786450000000002</c:v>
                </c:pt>
                <c:pt idx="189">
                  <c:v>83.69380000000001</c:v>
                </c:pt>
                <c:pt idx="190">
                  <c:v>78.326599999999999</c:v>
                </c:pt>
                <c:pt idx="191">
                  <c:v>73.775149999999996</c:v>
                </c:pt>
                <c:pt idx="192">
                  <c:v>71.804599999999994</c:v>
                </c:pt>
                <c:pt idx="193">
                  <c:v>67.446750000000009</c:v>
                </c:pt>
                <c:pt idx="194">
                  <c:v>62.854850000000006</c:v>
                </c:pt>
                <c:pt idx="195">
                  <c:v>60.319200000000002</c:v>
                </c:pt>
                <c:pt idx="196">
                  <c:v>62.144799999999996</c:v>
                </c:pt>
                <c:pt idx="197">
                  <c:v>64.825600000000009</c:v>
                </c:pt>
                <c:pt idx="198">
                  <c:v>68.538749999999993</c:v>
                </c:pt>
                <c:pt idx="199">
                  <c:v>70.815150000000003</c:v>
                </c:pt>
                <c:pt idx="200">
                  <c:v>71.132800000000003</c:v>
                </c:pt>
                <c:pt idx="201">
                  <c:v>70.333600000000004</c:v>
                </c:pt>
                <c:pt idx="202">
                  <c:v>69.467550000000003</c:v>
                </c:pt>
                <c:pt idx="203">
                  <c:v>68.9649</c:v>
                </c:pt>
                <c:pt idx="204">
                  <c:v>70.39</c:v>
                </c:pt>
                <c:pt idx="205">
                  <c:v>71.016549999999995</c:v>
                </c:pt>
                <c:pt idx="206">
                  <c:v>67.540599999999998</c:v>
                </c:pt>
                <c:pt idx="207">
                  <c:v>65.86330000000001</c:v>
                </c:pt>
                <c:pt idx="208">
                  <c:v>67.299599999999998</c:v>
                </c:pt>
                <c:pt idx="209">
                  <c:v>70.259800000000013</c:v>
                </c:pt>
                <c:pt idx="210">
                  <c:v>73.591250000000002</c:v>
                </c:pt>
                <c:pt idx="211">
                  <c:v>74.951049999999995</c:v>
                </c:pt>
                <c:pt idx="212">
                  <c:v>75.539950000000005</c:v>
                </c:pt>
                <c:pt idx="213">
                  <c:v>76.309150000000002</c:v>
                </c:pt>
                <c:pt idx="214">
                  <c:v>74.410650000000004</c:v>
                </c:pt>
                <c:pt idx="215">
                  <c:v>72.117649999999998</c:v>
                </c:pt>
                <c:pt idx="216">
                  <c:v>71.31</c:v>
                </c:pt>
                <c:pt idx="217">
                  <c:v>70.040750000000003</c:v>
                </c:pt>
                <c:pt idx="218">
                  <c:v>68.899450000000002</c:v>
                </c:pt>
                <c:pt idx="219">
                  <c:v>66.224950000000007</c:v>
                </c:pt>
                <c:pt idx="220">
                  <c:v>62.996000000000009</c:v>
                </c:pt>
                <c:pt idx="221">
                  <c:v>59.874850000000009</c:v>
                </c:pt>
                <c:pt idx="222">
                  <c:v>57.683999999999997</c:v>
                </c:pt>
                <c:pt idx="223">
                  <c:v>57.524850000000001</c:v>
                </c:pt>
                <c:pt idx="224">
                  <c:v>61.921950000000002</c:v>
                </c:pt>
                <c:pt idx="225">
                  <c:v>63.348700000000008</c:v>
                </c:pt>
                <c:pt idx="226">
                  <c:v>64.242400000000004</c:v>
                </c:pt>
                <c:pt idx="227">
                  <c:v>66.613349999999997</c:v>
                </c:pt>
                <c:pt idx="228">
                  <c:v>69.388800000000003</c:v>
                </c:pt>
                <c:pt idx="229">
                  <c:v>69.887750000000011</c:v>
                </c:pt>
                <c:pt idx="230">
                  <c:v>72.279449999999997</c:v>
                </c:pt>
                <c:pt idx="231">
                  <c:v>76.317849999999993</c:v>
                </c:pt>
                <c:pt idx="232">
                  <c:v>81.545700000000011</c:v>
                </c:pt>
                <c:pt idx="233">
                  <c:v>83.007100000000008</c:v>
                </c:pt>
                <c:pt idx="234">
                  <c:v>81.789500000000004</c:v>
                </c:pt>
                <c:pt idx="235">
                  <c:v>81.577550000000002</c:v>
                </c:pt>
                <c:pt idx="236">
                  <c:v>79.592199999999991</c:v>
                </c:pt>
                <c:pt idx="237">
                  <c:v>76.620850000000004</c:v>
                </c:pt>
                <c:pt idx="238">
                  <c:v>71.456400000000002</c:v>
                </c:pt>
                <c:pt idx="239">
                  <c:v>65.908200000000008</c:v>
                </c:pt>
                <c:pt idx="240">
                  <c:v>59.88655</c:v>
                </c:pt>
                <c:pt idx="241">
                  <c:v>55.769450000000006</c:v>
                </c:pt>
                <c:pt idx="242">
                  <c:v>52.441900000000004</c:v>
                </c:pt>
                <c:pt idx="243">
                  <c:v>51.460149999999999</c:v>
                </c:pt>
                <c:pt idx="244">
                  <c:v>53.822300000000006</c:v>
                </c:pt>
                <c:pt idx="245">
                  <c:v>59.515150000000006</c:v>
                </c:pt>
                <c:pt idx="246">
                  <c:v>67.204300000000003</c:v>
                </c:pt>
                <c:pt idx="247">
                  <c:v>71.351349999999996</c:v>
                </c:pt>
                <c:pt idx="248">
                  <c:v>71.500550000000004</c:v>
                </c:pt>
                <c:pt idx="249">
                  <c:v>70.644049999999993</c:v>
                </c:pt>
                <c:pt idx="250">
                  <c:v>69.152850000000001</c:v>
                </c:pt>
                <c:pt idx="251">
                  <c:v>67.332150000000013</c:v>
                </c:pt>
                <c:pt idx="252">
                  <c:v>67.228099999999998</c:v>
                </c:pt>
                <c:pt idx="253">
                  <c:v>64.010149999999996</c:v>
                </c:pt>
                <c:pt idx="254">
                  <c:v>60.223200000000006</c:v>
                </c:pt>
                <c:pt idx="255">
                  <c:v>59.31615</c:v>
                </c:pt>
                <c:pt idx="256">
                  <c:v>58.917400000000001</c:v>
                </c:pt>
                <c:pt idx="257">
                  <c:v>59.751999999999995</c:v>
                </c:pt>
                <c:pt idx="258">
                  <c:v>59.421200000000006</c:v>
                </c:pt>
                <c:pt idx="259">
                  <c:v>57.930449999999993</c:v>
                </c:pt>
                <c:pt idx="260">
                  <c:v>57.642150000000001</c:v>
                </c:pt>
                <c:pt idx="261">
                  <c:v>58.5364</c:v>
                </c:pt>
                <c:pt idx="262">
                  <c:v>60.747400000000006</c:v>
                </c:pt>
                <c:pt idx="263">
                  <c:v>61.181250000000006</c:v>
                </c:pt>
                <c:pt idx="264">
                  <c:v>60.511300000000006</c:v>
                </c:pt>
                <c:pt idx="265">
                  <c:v>59.465600000000009</c:v>
                </c:pt>
                <c:pt idx="266">
                  <c:v>57.975700000000003</c:v>
                </c:pt>
                <c:pt idx="267">
                  <c:v>56.387549999999997</c:v>
                </c:pt>
                <c:pt idx="268">
                  <c:v>54.261700000000005</c:v>
                </c:pt>
                <c:pt idx="269">
                  <c:v>53.383050000000004</c:v>
                </c:pt>
                <c:pt idx="270">
                  <c:v>54.670050000000003</c:v>
                </c:pt>
                <c:pt idx="271">
                  <c:v>59.992800000000003</c:v>
                </c:pt>
                <c:pt idx="272">
                  <c:v>68.247799999999998</c:v>
                </c:pt>
                <c:pt idx="273">
                  <c:v>77.476850000000013</c:v>
                </c:pt>
                <c:pt idx="274">
                  <c:v>78.417599999999993</c:v>
                </c:pt>
                <c:pt idx="275">
                  <c:v>78.906499999999994</c:v>
                </c:pt>
                <c:pt idx="276">
                  <c:v>82.215450000000004</c:v>
                </c:pt>
                <c:pt idx="277">
                  <c:v>83.122749999999996</c:v>
                </c:pt>
                <c:pt idx="278">
                  <c:v>81.463949999999997</c:v>
                </c:pt>
                <c:pt idx="279">
                  <c:v>82.429500000000004</c:v>
                </c:pt>
                <c:pt idx="280">
                  <c:v>83.999300000000005</c:v>
                </c:pt>
                <c:pt idx="281">
                  <c:v>81.944900000000004</c:v>
                </c:pt>
                <c:pt idx="282">
                  <c:v>80.107250000000008</c:v>
                </c:pt>
                <c:pt idx="283">
                  <c:v>79.329350000000005</c:v>
                </c:pt>
                <c:pt idx="284">
                  <c:v>79.00415000000001</c:v>
                </c:pt>
                <c:pt idx="285">
                  <c:v>77.518000000000001</c:v>
                </c:pt>
                <c:pt idx="286">
                  <c:v>72.850700000000003</c:v>
                </c:pt>
                <c:pt idx="287">
                  <c:v>70.332350000000005</c:v>
                </c:pt>
                <c:pt idx="288">
                  <c:v>70.057649999999995</c:v>
                </c:pt>
                <c:pt idx="289">
                  <c:v>73.442900000000009</c:v>
                </c:pt>
                <c:pt idx="290">
                  <c:v>81.613699999999994</c:v>
                </c:pt>
                <c:pt idx="291">
                  <c:v>83.038299999999992</c:v>
                </c:pt>
                <c:pt idx="292">
                  <c:v>80.919200000000004</c:v>
                </c:pt>
                <c:pt idx="293">
                  <c:v>78.920400000000001</c:v>
                </c:pt>
                <c:pt idx="294">
                  <c:v>74.517099999999999</c:v>
                </c:pt>
                <c:pt idx="295">
                  <c:v>67.332349999999991</c:v>
                </c:pt>
                <c:pt idx="296">
                  <c:v>63.863349999999997</c:v>
                </c:pt>
                <c:pt idx="297">
                  <c:v>59.014650000000003</c:v>
                </c:pt>
                <c:pt idx="298">
                  <c:v>56.932949999999991</c:v>
                </c:pt>
                <c:pt idx="299">
                  <c:v>59.090800000000002</c:v>
                </c:pt>
                <c:pt idx="300">
                  <c:v>62.109450000000002</c:v>
                </c:pt>
                <c:pt idx="301">
                  <c:v>65.315449999999998</c:v>
                </c:pt>
                <c:pt idx="302">
                  <c:v>68.025649999999999</c:v>
                </c:pt>
                <c:pt idx="303">
                  <c:v>65.529750000000007</c:v>
                </c:pt>
                <c:pt idx="304">
                  <c:v>62.685699999999997</c:v>
                </c:pt>
                <c:pt idx="305">
                  <c:v>62.752500000000005</c:v>
                </c:pt>
                <c:pt idx="306">
                  <c:v>64.169499999999999</c:v>
                </c:pt>
                <c:pt idx="307">
                  <c:v>63.050350000000002</c:v>
                </c:pt>
                <c:pt idx="308">
                  <c:v>61.823950000000004</c:v>
                </c:pt>
                <c:pt idx="309">
                  <c:v>63.194699999999997</c:v>
                </c:pt>
                <c:pt idx="310">
                  <c:v>64.292050000000003</c:v>
                </c:pt>
                <c:pt idx="311">
                  <c:v>62.362700000000004</c:v>
                </c:pt>
                <c:pt idx="312">
                  <c:v>62.069199999999995</c:v>
                </c:pt>
                <c:pt idx="313">
                  <c:v>62.121399999999994</c:v>
                </c:pt>
                <c:pt idx="314">
                  <c:v>62.000900000000001</c:v>
                </c:pt>
                <c:pt idx="315">
                  <c:v>62.886299999999999</c:v>
                </c:pt>
                <c:pt idx="316">
                  <c:v>64.713250000000002</c:v>
                </c:pt>
                <c:pt idx="317">
                  <c:v>63.774999999999999</c:v>
                </c:pt>
                <c:pt idx="318">
                  <c:v>58.977600000000002</c:v>
                </c:pt>
                <c:pt idx="319">
                  <c:v>56.485500000000002</c:v>
                </c:pt>
                <c:pt idx="320">
                  <c:v>57.135900000000007</c:v>
                </c:pt>
                <c:pt idx="321">
                  <c:v>57.518600000000006</c:v>
                </c:pt>
                <c:pt idx="322">
                  <c:v>58.654250000000005</c:v>
                </c:pt>
                <c:pt idx="323">
                  <c:v>61.263750000000002</c:v>
                </c:pt>
                <c:pt idx="324">
                  <c:v>65.913450000000012</c:v>
                </c:pt>
                <c:pt idx="325">
                  <c:v>68.783000000000001</c:v>
                </c:pt>
                <c:pt idx="326">
                  <c:v>56.254200000000004</c:v>
                </c:pt>
                <c:pt idx="327">
                  <c:v>47.425749999999994</c:v>
                </c:pt>
                <c:pt idx="328">
                  <c:v>45.026650000000004</c:v>
                </c:pt>
                <c:pt idx="329">
                  <c:v>53.885850000000005</c:v>
                </c:pt>
                <c:pt idx="330">
                  <c:v>65.233249999999998</c:v>
                </c:pt>
                <c:pt idx="331">
                  <c:v>74.357100000000003</c:v>
                </c:pt>
                <c:pt idx="332">
                  <c:v>74.330800000000011</c:v>
                </c:pt>
                <c:pt idx="333">
                  <c:v>68.962100000000007</c:v>
                </c:pt>
                <c:pt idx="334">
                  <c:v>64.170699999999997</c:v>
                </c:pt>
                <c:pt idx="335">
                  <c:v>54.748649999999998</c:v>
                </c:pt>
                <c:pt idx="336">
                  <c:v>50.150849999999998</c:v>
                </c:pt>
              </c:numCache>
            </c:numRef>
          </c:val>
          <c:smooth val="0"/>
          <c:extLst>
            <c:ext xmlns:c16="http://schemas.microsoft.com/office/drawing/2014/chart" uri="{C3380CC4-5D6E-409C-BE32-E72D297353CC}">
              <c16:uniqueId val="{00000002-53FB-4344-A8E8-E1F2B8D7E1DE}"/>
            </c:ext>
          </c:extLst>
        </c:ser>
        <c:ser>
          <c:idx val="4"/>
          <c:order val="2"/>
          <c:tx>
            <c:strRef>
              <c:f>Analysis!$P$8</c:f>
              <c:strCache>
                <c:ptCount val="1"/>
                <c:pt idx="0">
                  <c:v>Western Cornbelt, Formula Weight=0.00%; Cutout, Formula Weight=100.00%;                    Premium "over" Western Cornbelt=$0.00;  Percent of cutout=94.00%;                             Premium "over" Cutout=$0.00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Analysis!$A$9:$A$345</c:f>
              <c:numCache>
                <c:formatCode>m/d/yy;@</c:formatCode>
                <c:ptCount val="337"/>
                <c:pt idx="0">
                  <c:v>41642</c:v>
                </c:pt>
                <c:pt idx="1">
                  <c:v>41649</c:v>
                </c:pt>
                <c:pt idx="2">
                  <c:v>41656</c:v>
                </c:pt>
                <c:pt idx="3">
                  <c:v>41663</c:v>
                </c:pt>
                <c:pt idx="4">
                  <c:v>41670</c:v>
                </c:pt>
                <c:pt idx="5">
                  <c:v>41677</c:v>
                </c:pt>
                <c:pt idx="6">
                  <c:v>41684</c:v>
                </c:pt>
                <c:pt idx="7">
                  <c:v>41691</c:v>
                </c:pt>
                <c:pt idx="8">
                  <c:v>41698</c:v>
                </c:pt>
                <c:pt idx="9">
                  <c:v>41705</c:v>
                </c:pt>
                <c:pt idx="10">
                  <c:v>41712</c:v>
                </c:pt>
                <c:pt idx="11">
                  <c:v>41719</c:v>
                </c:pt>
                <c:pt idx="12">
                  <c:v>41726</c:v>
                </c:pt>
                <c:pt idx="13">
                  <c:v>41733</c:v>
                </c:pt>
                <c:pt idx="14">
                  <c:v>41740</c:v>
                </c:pt>
                <c:pt idx="15">
                  <c:v>41747</c:v>
                </c:pt>
                <c:pt idx="16">
                  <c:v>41754</c:v>
                </c:pt>
                <c:pt idx="17">
                  <c:v>41761</c:v>
                </c:pt>
                <c:pt idx="18">
                  <c:v>41768</c:v>
                </c:pt>
                <c:pt idx="19">
                  <c:v>41775</c:v>
                </c:pt>
                <c:pt idx="20">
                  <c:v>41782</c:v>
                </c:pt>
                <c:pt idx="21">
                  <c:v>41789</c:v>
                </c:pt>
                <c:pt idx="22">
                  <c:v>41796</c:v>
                </c:pt>
                <c:pt idx="23">
                  <c:v>41803</c:v>
                </c:pt>
                <c:pt idx="24">
                  <c:v>41810</c:v>
                </c:pt>
                <c:pt idx="25">
                  <c:v>41817</c:v>
                </c:pt>
                <c:pt idx="26">
                  <c:v>41824</c:v>
                </c:pt>
                <c:pt idx="27">
                  <c:v>41831</c:v>
                </c:pt>
                <c:pt idx="28">
                  <c:v>41838</c:v>
                </c:pt>
                <c:pt idx="29">
                  <c:v>41845</c:v>
                </c:pt>
                <c:pt idx="30">
                  <c:v>41852</c:v>
                </c:pt>
                <c:pt idx="31">
                  <c:v>41859</c:v>
                </c:pt>
                <c:pt idx="32">
                  <c:v>41866</c:v>
                </c:pt>
                <c:pt idx="33">
                  <c:v>41873</c:v>
                </c:pt>
                <c:pt idx="34">
                  <c:v>41880</c:v>
                </c:pt>
                <c:pt idx="35">
                  <c:v>41887</c:v>
                </c:pt>
                <c:pt idx="36">
                  <c:v>41894</c:v>
                </c:pt>
                <c:pt idx="37">
                  <c:v>41901</c:v>
                </c:pt>
                <c:pt idx="38">
                  <c:v>41908</c:v>
                </c:pt>
                <c:pt idx="39">
                  <c:v>41915</c:v>
                </c:pt>
                <c:pt idx="40">
                  <c:v>41922</c:v>
                </c:pt>
                <c:pt idx="41">
                  <c:v>41929</c:v>
                </c:pt>
                <c:pt idx="42">
                  <c:v>41936</c:v>
                </c:pt>
                <c:pt idx="43">
                  <c:v>41943</c:v>
                </c:pt>
                <c:pt idx="44">
                  <c:v>41950</c:v>
                </c:pt>
                <c:pt idx="45">
                  <c:v>41957</c:v>
                </c:pt>
                <c:pt idx="46">
                  <c:v>41964</c:v>
                </c:pt>
                <c:pt idx="47">
                  <c:v>41971</c:v>
                </c:pt>
                <c:pt idx="48">
                  <c:v>41978</c:v>
                </c:pt>
                <c:pt idx="49">
                  <c:v>41985</c:v>
                </c:pt>
                <c:pt idx="50">
                  <c:v>41992</c:v>
                </c:pt>
                <c:pt idx="51">
                  <c:v>41999</c:v>
                </c:pt>
                <c:pt idx="52">
                  <c:v>42006</c:v>
                </c:pt>
                <c:pt idx="53">
                  <c:v>42013</c:v>
                </c:pt>
                <c:pt idx="54">
                  <c:v>42020</c:v>
                </c:pt>
                <c:pt idx="55">
                  <c:v>42027</c:v>
                </c:pt>
                <c:pt idx="56">
                  <c:v>42034</c:v>
                </c:pt>
                <c:pt idx="57">
                  <c:v>42041</c:v>
                </c:pt>
                <c:pt idx="58">
                  <c:v>42048</c:v>
                </c:pt>
                <c:pt idx="59">
                  <c:v>42055</c:v>
                </c:pt>
                <c:pt idx="60">
                  <c:v>42062</c:v>
                </c:pt>
                <c:pt idx="61">
                  <c:v>42069</c:v>
                </c:pt>
                <c:pt idx="62">
                  <c:v>42076</c:v>
                </c:pt>
                <c:pt idx="63">
                  <c:v>42083</c:v>
                </c:pt>
                <c:pt idx="64">
                  <c:v>42090</c:v>
                </c:pt>
                <c:pt idx="65">
                  <c:v>42097</c:v>
                </c:pt>
                <c:pt idx="66">
                  <c:v>42104</c:v>
                </c:pt>
                <c:pt idx="67">
                  <c:v>42111</c:v>
                </c:pt>
                <c:pt idx="68">
                  <c:v>42118</c:v>
                </c:pt>
                <c:pt idx="69">
                  <c:v>42125</c:v>
                </c:pt>
                <c:pt idx="70">
                  <c:v>42132</c:v>
                </c:pt>
                <c:pt idx="71">
                  <c:v>42139</c:v>
                </c:pt>
                <c:pt idx="72">
                  <c:v>42146</c:v>
                </c:pt>
                <c:pt idx="73">
                  <c:v>42153</c:v>
                </c:pt>
                <c:pt idx="74">
                  <c:v>42160</c:v>
                </c:pt>
                <c:pt idx="75">
                  <c:v>42167</c:v>
                </c:pt>
                <c:pt idx="76">
                  <c:v>42174</c:v>
                </c:pt>
                <c:pt idx="77">
                  <c:v>42181</c:v>
                </c:pt>
                <c:pt idx="78">
                  <c:v>42188</c:v>
                </c:pt>
                <c:pt idx="79">
                  <c:v>42195</c:v>
                </c:pt>
                <c:pt idx="80">
                  <c:v>42202</c:v>
                </c:pt>
                <c:pt idx="81">
                  <c:v>42209</c:v>
                </c:pt>
                <c:pt idx="82">
                  <c:v>42216</c:v>
                </c:pt>
                <c:pt idx="83">
                  <c:v>42223</c:v>
                </c:pt>
                <c:pt idx="84">
                  <c:v>42230</c:v>
                </c:pt>
                <c:pt idx="85">
                  <c:v>42237</c:v>
                </c:pt>
                <c:pt idx="86">
                  <c:v>42244</c:v>
                </c:pt>
                <c:pt idx="87">
                  <c:v>42251</c:v>
                </c:pt>
                <c:pt idx="88">
                  <c:v>42258</c:v>
                </c:pt>
                <c:pt idx="89">
                  <c:v>42265</c:v>
                </c:pt>
                <c:pt idx="90">
                  <c:v>42272</c:v>
                </c:pt>
                <c:pt idx="91">
                  <c:v>42279</c:v>
                </c:pt>
                <c:pt idx="92">
                  <c:v>42286</c:v>
                </c:pt>
                <c:pt idx="93">
                  <c:v>42293</c:v>
                </c:pt>
                <c:pt idx="94">
                  <c:v>42300</c:v>
                </c:pt>
                <c:pt idx="95">
                  <c:v>42307</c:v>
                </c:pt>
                <c:pt idx="96">
                  <c:v>42314</c:v>
                </c:pt>
                <c:pt idx="97">
                  <c:v>42321</c:v>
                </c:pt>
                <c:pt idx="98">
                  <c:v>42328</c:v>
                </c:pt>
                <c:pt idx="99">
                  <c:v>42335</c:v>
                </c:pt>
                <c:pt idx="100">
                  <c:v>42342</c:v>
                </c:pt>
                <c:pt idx="101">
                  <c:v>42349</c:v>
                </c:pt>
                <c:pt idx="102">
                  <c:v>42356</c:v>
                </c:pt>
                <c:pt idx="103">
                  <c:v>42363</c:v>
                </c:pt>
                <c:pt idx="104">
                  <c:v>42370</c:v>
                </c:pt>
                <c:pt idx="105">
                  <c:v>42377</c:v>
                </c:pt>
                <c:pt idx="106">
                  <c:v>42384</c:v>
                </c:pt>
                <c:pt idx="107">
                  <c:v>42391</c:v>
                </c:pt>
                <c:pt idx="108">
                  <c:v>42398</c:v>
                </c:pt>
                <c:pt idx="109">
                  <c:v>42405</c:v>
                </c:pt>
                <c:pt idx="110">
                  <c:v>42412</c:v>
                </c:pt>
                <c:pt idx="111">
                  <c:v>42419</c:v>
                </c:pt>
                <c:pt idx="112">
                  <c:v>42426</c:v>
                </c:pt>
                <c:pt idx="113">
                  <c:v>42433</c:v>
                </c:pt>
                <c:pt idx="114">
                  <c:v>42440</c:v>
                </c:pt>
                <c:pt idx="115">
                  <c:v>42447</c:v>
                </c:pt>
                <c:pt idx="116">
                  <c:v>42454</c:v>
                </c:pt>
                <c:pt idx="117">
                  <c:v>42461</c:v>
                </c:pt>
                <c:pt idx="118">
                  <c:v>42468</c:v>
                </c:pt>
                <c:pt idx="119">
                  <c:v>42475</c:v>
                </c:pt>
                <c:pt idx="120">
                  <c:v>42482</c:v>
                </c:pt>
                <c:pt idx="121">
                  <c:v>42489</c:v>
                </c:pt>
                <c:pt idx="122">
                  <c:v>42496</c:v>
                </c:pt>
                <c:pt idx="123">
                  <c:v>42503</c:v>
                </c:pt>
                <c:pt idx="124">
                  <c:v>42510</c:v>
                </c:pt>
                <c:pt idx="125">
                  <c:v>42517</c:v>
                </c:pt>
                <c:pt idx="126">
                  <c:v>42524</c:v>
                </c:pt>
                <c:pt idx="127">
                  <c:v>42531</c:v>
                </c:pt>
                <c:pt idx="128">
                  <c:v>42538</c:v>
                </c:pt>
                <c:pt idx="129">
                  <c:v>42545</c:v>
                </c:pt>
                <c:pt idx="130">
                  <c:v>42552</c:v>
                </c:pt>
                <c:pt idx="131">
                  <c:v>42559</c:v>
                </c:pt>
                <c:pt idx="132">
                  <c:v>42566</c:v>
                </c:pt>
                <c:pt idx="133">
                  <c:v>42573</c:v>
                </c:pt>
                <c:pt idx="134">
                  <c:v>42580</c:v>
                </c:pt>
                <c:pt idx="135">
                  <c:v>42587</c:v>
                </c:pt>
                <c:pt idx="136">
                  <c:v>42594</c:v>
                </c:pt>
                <c:pt idx="137">
                  <c:v>42601</c:v>
                </c:pt>
                <c:pt idx="138">
                  <c:v>42608</c:v>
                </c:pt>
                <c:pt idx="139">
                  <c:v>42615</c:v>
                </c:pt>
                <c:pt idx="140">
                  <c:v>42622</c:v>
                </c:pt>
                <c:pt idx="141">
                  <c:v>42629</c:v>
                </c:pt>
                <c:pt idx="142">
                  <c:v>42636</c:v>
                </c:pt>
                <c:pt idx="143">
                  <c:v>42643</c:v>
                </c:pt>
                <c:pt idx="144">
                  <c:v>42650</c:v>
                </c:pt>
                <c:pt idx="145">
                  <c:v>42657</c:v>
                </c:pt>
                <c:pt idx="146">
                  <c:v>42664</c:v>
                </c:pt>
                <c:pt idx="147">
                  <c:v>42671</c:v>
                </c:pt>
                <c:pt idx="148">
                  <c:v>42678</c:v>
                </c:pt>
                <c:pt idx="149">
                  <c:v>42685</c:v>
                </c:pt>
                <c:pt idx="150">
                  <c:v>42692</c:v>
                </c:pt>
                <c:pt idx="151">
                  <c:v>42699</c:v>
                </c:pt>
                <c:pt idx="152">
                  <c:v>42706</c:v>
                </c:pt>
                <c:pt idx="153">
                  <c:v>42713</c:v>
                </c:pt>
                <c:pt idx="154">
                  <c:v>42720</c:v>
                </c:pt>
                <c:pt idx="155">
                  <c:v>42727</c:v>
                </c:pt>
                <c:pt idx="156">
                  <c:v>42734</c:v>
                </c:pt>
                <c:pt idx="157">
                  <c:v>42741</c:v>
                </c:pt>
                <c:pt idx="158">
                  <c:v>42748</c:v>
                </c:pt>
                <c:pt idx="159">
                  <c:v>42755</c:v>
                </c:pt>
                <c:pt idx="160">
                  <c:v>42762</c:v>
                </c:pt>
                <c:pt idx="161">
                  <c:v>42769</c:v>
                </c:pt>
                <c:pt idx="162">
                  <c:v>42776</c:v>
                </c:pt>
                <c:pt idx="163">
                  <c:v>42783</c:v>
                </c:pt>
                <c:pt idx="164">
                  <c:v>42790</c:v>
                </c:pt>
                <c:pt idx="165">
                  <c:v>42797</c:v>
                </c:pt>
                <c:pt idx="166">
                  <c:v>42804</c:v>
                </c:pt>
                <c:pt idx="167">
                  <c:v>42811</c:v>
                </c:pt>
                <c:pt idx="168">
                  <c:v>42818</c:v>
                </c:pt>
                <c:pt idx="169">
                  <c:v>42825</c:v>
                </c:pt>
                <c:pt idx="170">
                  <c:v>42832</c:v>
                </c:pt>
                <c:pt idx="171">
                  <c:v>42839</c:v>
                </c:pt>
                <c:pt idx="172">
                  <c:v>42846</c:v>
                </c:pt>
                <c:pt idx="173">
                  <c:v>42853</c:v>
                </c:pt>
                <c:pt idx="174">
                  <c:v>42860</c:v>
                </c:pt>
                <c:pt idx="175">
                  <c:v>42867</c:v>
                </c:pt>
                <c:pt idx="176">
                  <c:v>42874</c:v>
                </c:pt>
                <c:pt idx="177">
                  <c:v>42881</c:v>
                </c:pt>
                <c:pt idx="178">
                  <c:v>42888</c:v>
                </c:pt>
                <c:pt idx="179">
                  <c:v>42895</c:v>
                </c:pt>
                <c:pt idx="180">
                  <c:v>42902</c:v>
                </c:pt>
                <c:pt idx="181">
                  <c:v>42909</c:v>
                </c:pt>
                <c:pt idx="182">
                  <c:v>42916</c:v>
                </c:pt>
                <c:pt idx="183">
                  <c:v>42923</c:v>
                </c:pt>
                <c:pt idx="184">
                  <c:v>42930</c:v>
                </c:pt>
                <c:pt idx="185">
                  <c:v>42937</c:v>
                </c:pt>
                <c:pt idx="186">
                  <c:v>42944</c:v>
                </c:pt>
                <c:pt idx="187">
                  <c:v>42951</c:v>
                </c:pt>
                <c:pt idx="188">
                  <c:v>42958</c:v>
                </c:pt>
                <c:pt idx="189">
                  <c:v>42965</c:v>
                </c:pt>
                <c:pt idx="190">
                  <c:v>42972</c:v>
                </c:pt>
                <c:pt idx="191">
                  <c:v>42979</c:v>
                </c:pt>
                <c:pt idx="192">
                  <c:v>42986</c:v>
                </c:pt>
                <c:pt idx="193">
                  <c:v>42993</c:v>
                </c:pt>
                <c:pt idx="194">
                  <c:v>43000</c:v>
                </c:pt>
                <c:pt idx="195">
                  <c:v>43007</c:v>
                </c:pt>
                <c:pt idx="196">
                  <c:v>43014</c:v>
                </c:pt>
                <c:pt idx="197">
                  <c:v>43021</c:v>
                </c:pt>
                <c:pt idx="198">
                  <c:v>43028</c:v>
                </c:pt>
                <c:pt idx="199">
                  <c:v>43035</c:v>
                </c:pt>
                <c:pt idx="200">
                  <c:v>43042</c:v>
                </c:pt>
                <c:pt idx="201">
                  <c:v>43049</c:v>
                </c:pt>
                <c:pt idx="202">
                  <c:v>43056</c:v>
                </c:pt>
                <c:pt idx="203">
                  <c:v>43063</c:v>
                </c:pt>
                <c:pt idx="204">
                  <c:v>43070</c:v>
                </c:pt>
                <c:pt idx="205">
                  <c:v>43077</c:v>
                </c:pt>
                <c:pt idx="206">
                  <c:v>43084</c:v>
                </c:pt>
                <c:pt idx="207">
                  <c:v>43091</c:v>
                </c:pt>
                <c:pt idx="208">
                  <c:v>43098</c:v>
                </c:pt>
                <c:pt idx="209">
                  <c:v>43105</c:v>
                </c:pt>
                <c:pt idx="210">
                  <c:v>43112</c:v>
                </c:pt>
                <c:pt idx="211">
                  <c:v>43119</c:v>
                </c:pt>
                <c:pt idx="212">
                  <c:v>43126</c:v>
                </c:pt>
                <c:pt idx="213">
                  <c:v>43133</c:v>
                </c:pt>
                <c:pt idx="214">
                  <c:v>43140</c:v>
                </c:pt>
                <c:pt idx="215">
                  <c:v>43147</c:v>
                </c:pt>
                <c:pt idx="216">
                  <c:v>43154</c:v>
                </c:pt>
                <c:pt idx="217">
                  <c:v>43161</c:v>
                </c:pt>
                <c:pt idx="218">
                  <c:v>43168</c:v>
                </c:pt>
                <c:pt idx="219">
                  <c:v>43175</c:v>
                </c:pt>
                <c:pt idx="220">
                  <c:v>43182</c:v>
                </c:pt>
                <c:pt idx="221">
                  <c:v>43189</c:v>
                </c:pt>
                <c:pt idx="222">
                  <c:v>43196</c:v>
                </c:pt>
                <c:pt idx="223">
                  <c:v>43203</c:v>
                </c:pt>
                <c:pt idx="224">
                  <c:v>43210</c:v>
                </c:pt>
                <c:pt idx="225">
                  <c:v>43217</c:v>
                </c:pt>
                <c:pt idx="226">
                  <c:v>43224</c:v>
                </c:pt>
                <c:pt idx="227">
                  <c:v>43231</c:v>
                </c:pt>
                <c:pt idx="228">
                  <c:v>43238</c:v>
                </c:pt>
                <c:pt idx="229">
                  <c:v>43245</c:v>
                </c:pt>
                <c:pt idx="230">
                  <c:v>43252</c:v>
                </c:pt>
                <c:pt idx="231">
                  <c:v>43259</c:v>
                </c:pt>
                <c:pt idx="232">
                  <c:v>43266</c:v>
                </c:pt>
                <c:pt idx="233">
                  <c:v>43273</c:v>
                </c:pt>
                <c:pt idx="234">
                  <c:v>43280</c:v>
                </c:pt>
                <c:pt idx="235">
                  <c:v>43287</c:v>
                </c:pt>
                <c:pt idx="236">
                  <c:v>43294</c:v>
                </c:pt>
                <c:pt idx="237">
                  <c:v>43301</c:v>
                </c:pt>
                <c:pt idx="238">
                  <c:v>43308</c:v>
                </c:pt>
                <c:pt idx="239">
                  <c:v>43315</c:v>
                </c:pt>
                <c:pt idx="240">
                  <c:v>43322</c:v>
                </c:pt>
                <c:pt idx="241">
                  <c:v>43329</c:v>
                </c:pt>
                <c:pt idx="242">
                  <c:v>43336</c:v>
                </c:pt>
                <c:pt idx="243">
                  <c:v>43343</c:v>
                </c:pt>
                <c:pt idx="244">
                  <c:v>43350</c:v>
                </c:pt>
                <c:pt idx="245">
                  <c:v>43357</c:v>
                </c:pt>
                <c:pt idx="246">
                  <c:v>43364</c:v>
                </c:pt>
                <c:pt idx="247">
                  <c:v>43371</c:v>
                </c:pt>
                <c:pt idx="248">
                  <c:v>43378</c:v>
                </c:pt>
                <c:pt idx="249">
                  <c:v>43385</c:v>
                </c:pt>
                <c:pt idx="250">
                  <c:v>43392</c:v>
                </c:pt>
                <c:pt idx="251">
                  <c:v>43399</c:v>
                </c:pt>
                <c:pt idx="252">
                  <c:v>43406</c:v>
                </c:pt>
                <c:pt idx="253">
                  <c:v>43413</c:v>
                </c:pt>
                <c:pt idx="254">
                  <c:v>43420</c:v>
                </c:pt>
                <c:pt idx="255">
                  <c:v>43427</c:v>
                </c:pt>
                <c:pt idx="256">
                  <c:v>43434</c:v>
                </c:pt>
                <c:pt idx="257">
                  <c:v>43441</c:v>
                </c:pt>
                <c:pt idx="258">
                  <c:v>43448</c:v>
                </c:pt>
                <c:pt idx="259">
                  <c:v>43455</c:v>
                </c:pt>
                <c:pt idx="260">
                  <c:v>43462</c:v>
                </c:pt>
                <c:pt idx="261">
                  <c:v>43469</c:v>
                </c:pt>
                <c:pt idx="262">
                  <c:v>43476</c:v>
                </c:pt>
                <c:pt idx="263">
                  <c:v>43483</c:v>
                </c:pt>
                <c:pt idx="264">
                  <c:v>43490</c:v>
                </c:pt>
                <c:pt idx="265">
                  <c:v>43497</c:v>
                </c:pt>
                <c:pt idx="266">
                  <c:v>43504</c:v>
                </c:pt>
                <c:pt idx="267">
                  <c:v>43511</c:v>
                </c:pt>
                <c:pt idx="268">
                  <c:v>43518</c:v>
                </c:pt>
                <c:pt idx="269">
                  <c:v>43525</c:v>
                </c:pt>
                <c:pt idx="270">
                  <c:v>43532</c:v>
                </c:pt>
                <c:pt idx="271">
                  <c:v>43539</c:v>
                </c:pt>
                <c:pt idx="272">
                  <c:v>43546</c:v>
                </c:pt>
                <c:pt idx="273">
                  <c:v>43553</c:v>
                </c:pt>
                <c:pt idx="274">
                  <c:v>43560</c:v>
                </c:pt>
                <c:pt idx="275">
                  <c:v>43567</c:v>
                </c:pt>
                <c:pt idx="276">
                  <c:v>43574</c:v>
                </c:pt>
                <c:pt idx="277">
                  <c:v>43581</c:v>
                </c:pt>
                <c:pt idx="278">
                  <c:v>43588</c:v>
                </c:pt>
                <c:pt idx="279">
                  <c:v>43595</c:v>
                </c:pt>
                <c:pt idx="280">
                  <c:v>43602</c:v>
                </c:pt>
                <c:pt idx="281">
                  <c:v>43609</c:v>
                </c:pt>
                <c:pt idx="282">
                  <c:v>43616</c:v>
                </c:pt>
                <c:pt idx="283">
                  <c:v>43623</c:v>
                </c:pt>
                <c:pt idx="284">
                  <c:v>43630</c:v>
                </c:pt>
                <c:pt idx="285">
                  <c:v>43637</c:v>
                </c:pt>
                <c:pt idx="286">
                  <c:v>43644</c:v>
                </c:pt>
                <c:pt idx="287">
                  <c:v>43651</c:v>
                </c:pt>
                <c:pt idx="288">
                  <c:v>43658</c:v>
                </c:pt>
                <c:pt idx="289">
                  <c:v>43665</c:v>
                </c:pt>
                <c:pt idx="290">
                  <c:v>43672</c:v>
                </c:pt>
                <c:pt idx="291">
                  <c:v>43679</c:v>
                </c:pt>
                <c:pt idx="292">
                  <c:v>43686</c:v>
                </c:pt>
                <c:pt idx="293">
                  <c:v>43693</c:v>
                </c:pt>
                <c:pt idx="294">
                  <c:v>43700</c:v>
                </c:pt>
                <c:pt idx="295">
                  <c:v>43707</c:v>
                </c:pt>
                <c:pt idx="296">
                  <c:v>43714</c:v>
                </c:pt>
                <c:pt idx="297">
                  <c:v>43721</c:v>
                </c:pt>
                <c:pt idx="298">
                  <c:v>43728</c:v>
                </c:pt>
                <c:pt idx="299">
                  <c:v>43735</c:v>
                </c:pt>
                <c:pt idx="300">
                  <c:v>43742</c:v>
                </c:pt>
                <c:pt idx="301">
                  <c:v>43749</c:v>
                </c:pt>
                <c:pt idx="302">
                  <c:v>43756</c:v>
                </c:pt>
                <c:pt idx="303">
                  <c:v>43763</c:v>
                </c:pt>
                <c:pt idx="304">
                  <c:v>43770</c:v>
                </c:pt>
                <c:pt idx="305">
                  <c:v>43777</c:v>
                </c:pt>
                <c:pt idx="306">
                  <c:v>43784</c:v>
                </c:pt>
                <c:pt idx="307">
                  <c:v>43791</c:v>
                </c:pt>
                <c:pt idx="308">
                  <c:v>43798</c:v>
                </c:pt>
                <c:pt idx="309">
                  <c:v>43805</c:v>
                </c:pt>
                <c:pt idx="310">
                  <c:v>43812</c:v>
                </c:pt>
                <c:pt idx="311">
                  <c:v>43819</c:v>
                </c:pt>
                <c:pt idx="312">
                  <c:v>43826</c:v>
                </c:pt>
                <c:pt idx="313">
                  <c:v>43833</c:v>
                </c:pt>
                <c:pt idx="314">
                  <c:v>43840</c:v>
                </c:pt>
                <c:pt idx="315">
                  <c:v>43847</c:v>
                </c:pt>
                <c:pt idx="316">
                  <c:v>43854</c:v>
                </c:pt>
                <c:pt idx="317">
                  <c:v>43861</c:v>
                </c:pt>
                <c:pt idx="318">
                  <c:v>43868</c:v>
                </c:pt>
                <c:pt idx="319">
                  <c:v>43875</c:v>
                </c:pt>
                <c:pt idx="320">
                  <c:v>43882</c:v>
                </c:pt>
                <c:pt idx="321">
                  <c:v>43889</c:v>
                </c:pt>
                <c:pt idx="322">
                  <c:v>43896</c:v>
                </c:pt>
                <c:pt idx="323">
                  <c:v>43903</c:v>
                </c:pt>
                <c:pt idx="324">
                  <c:v>43910</c:v>
                </c:pt>
                <c:pt idx="325">
                  <c:v>43917</c:v>
                </c:pt>
                <c:pt idx="326">
                  <c:v>43924</c:v>
                </c:pt>
                <c:pt idx="327">
                  <c:v>43931</c:v>
                </c:pt>
                <c:pt idx="328">
                  <c:v>43938</c:v>
                </c:pt>
                <c:pt idx="329">
                  <c:v>43945</c:v>
                </c:pt>
                <c:pt idx="330">
                  <c:v>43952</c:v>
                </c:pt>
                <c:pt idx="331">
                  <c:v>43959</c:v>
                </c:pt>
                <c:pt idx="332">
                  <c:v>43966</c:v>
                </c:pt>
                <c:pt idx="333">
                  <c:v>43973</c:v>
                </c:pt>
                <c:pt idx="334">
                  <c:v>43980</c:v>
                </c:pt>
                <c:pt idx="335">
                  <c:v>43987</c:v>
                </c:pt>
                <c:pt idx="336">
                  <c:v>43994</c:v>
                </c:pt>
              </c:numCache>
            </c:numRef>
          </c:cat>
          <c:val>
            <c:numRef>
              <c:f>Analysis!$P$9:$P$345</c:f>
              <c:numCache>
                <c:formatCode>_("$"* #,##0.00_);_("$"* \(#,##0.00\);_("$"* "-"??_);_(@_)</c:formatCode>
                <c:ptCount val="337"/>
                <c:pt idx="0">
                  <c:v>78.677999999999997</c:v>
                </c:pt>
                <c:pt idx="1">
                  <c:v>78.997600000000006</c:v>
                </c:pt>
                <c:pt idx="2">
                  <c:v>80.407600000000002</c:v>
                </c:pt>
                <c:pt idx="3">
                  <c:v>82.40979999999999</c:v>
                </c:pt>
                <c:pt idx="4">
                  <c:v>84.693999999999988</c:v>
                </c:pt>
                <c:pt idx="5">
                  <c:v>85.831400000000002</c:v>
                </c:pt>
                <c:pt idx="6">
                  <c:v>88.171999999999997</c:v>
                </c:pt>
                <c:pt idx="7">
                  <c:v>90.6066</c:v>
                </c:pt>
                <c:pt idx="8">
                  <c:v>95.607399999999984</c:v>
                </c:pt>
                <c:pt idx="9">
                  <c:v>102.46</c:v>
                </c:pt>
                <c:pt idx="10">
                  <c:v>112.66839999999999</c:v>
                </c:pt>
                <c:pt idx="11">
                  <c:v>122.3222</c:v>
                </c:pt>
                <c:pt idx="12">
                  <c:v>123.51600000000001</c:v>
                </c:pt>
                <c:pt idx="13">
                  <c:v>124.05179999999999</c:v>
                </c:pt>
                <c:pt idx="14">
                  <c:v>119.5398</c:v>
                </c:pt>
                <c:pt idx="15">
                  <c:v>114.43559999999999</c:v>
                </c:pt>
                <c:pt idx="16">
                  <c:v>110.30899999999998</c:v>
                </c:pt>
                <c:pt idx="17">
                  <c:v>108.48539999999998</c:v>
                </c:pt>
                <c:pt idx="18">
                  <c:v>106.05079999999998</c:v>
                </c:pt>
                <c:pt idx="19">
                  <c:v>106.37039999999999</c:v>
                </c:pt>
                <c:pt idx="20">
                  <c:v>108.12819999999999</c:v>
                </c:pt>
                <c:pt idx="21">
                  <c:v>107.6112</c:v>
                </c:pt>
                <c:pt idx="22">
                  <c:v>111.73779999999999</c:v>
                </c:pt>
                <c:pt idx="23">
                  <c:v>114.64239999999998</c:v>
                </c:pt>
                <c:pt idx="24">
                  <c:v>118.26139999999999</c:v>
                </c:pt>
                <c:pt idx="25">
                  <c:v>124.03299999999999</c:v>
                </c:pt>
                <c:pt idx="26">
                  <c:v>124.90719999999999</c:v>
                </c:pt>
                <c:pt idx="27">
                  <c:v>126.7684</c:v>
                </c:pt>
                <c:pt idx="28">
                  <c:v>127.94340000000001</c:v>
                </c:pt>
                <c:pt idx="29">
                  <c:v>124.93539999999999</c:v>
                </c:pt>
                <c:pt idx="30">
                  <c:v>121.94619999999999</c:v>
                </c:pt>
                <c:pt idx="31">
                  <c:v>119.098</c:v>
                </c:pt>
                <c:pt idx="32">
                  <c:v>109.03999999999999</c:v>
                </c:pt>
                <c:pt idx="33">
                  <c:v>101.08759999999999</c:v>
                </c:pt>
                <c:pt idx="34">
                  <c:v>95.569800000000001</c:v>
                </c:pt>
                <c:pt idx="35">
                  <c:v>96.509799999999998</c:v>
                </c:pt>
                <c:pt idx="36">
                  <c:v>99.461399999999998</c:v>
                </c:pt>
                <c:pt idx="37">
                  <c:v>104.80059999999999</c:v>
                </c:pt>
                <c:pt idx="38">
                  <c:v>110.4312</c:v>
                </c:pt>
                <c:pt idx="39">
                  <c:v>114.80219999999998</c:v>
                </c:pt>
                <c:pt idx="40">
                  <c:v>116.1464</c:v>
                </c:pt>
                <c:pt idx="41">
                  <c:v>109.13399999999999</c:v>
                </c:pt>
                <c:pt idx="42">
                  <c:v>95.964600000000004</c:v>
                </c:pt>
                <c:pt idx="43">
                  <c:v>92.599400000000003</c:v>
                </c:pt>
                <c:pt idx="44">
                  <c:v>90.155399999999986</c:v>
                </c:pt>
                <c:pt idx="45">
                  <c:v>89.647800000000004</c:v>
                </c:pt>
                <c:pt idx="46">
                  <c:v>88.247199999999992</c:v>
                </c:pt>
                <c:pt idx="47">
                  <c:v>87.307199999999995</c:v>
                </c:pt>
                <c:pt idx="48">
                  <c:v>87.297799999999995</c:v>
                </c:pt>
                <c:pt idx="49">
                  <c:v>86.865399999999994</c:v>
                </c:pt>
                <c:pt idx="50">
                  <c:v>83.453199999999995</c:v>
                </c:pt>
                <c:pt idx="51">
                  <c:v>82.127799999999993</c:v>
                </c:pt>
                <c:pt idx="52">
                  <c:v>80.2102</c:v>
                </c:pt>
                <c:pt idx="53">
                  <c:v>78.226799999999997</c:v>
                </c:pt>
                <c:pt idx="54">
                  <c:v>78.912999999999997</c:v>
                </c:pt>
                <c:pt idx="55">
                  <c:v>80.191400000000002</c:v>
                </c:pt>
                <c:pt idx="56">
                  <c:v>75.773399999999995</c:v>
                </c:pt>
                <c:pt idx="57">
                  <c:v>70.744399999999999</c:v>
                </c:pt>
                <c:pt idx="58">
                  <c:v>68.290999999999997</c:v>
                </c:pt>
                <c:pt idx="59">
                  <c:v>67.877399999999994</c:v>
                </c:pt>
                <c:pt idx="60">
                  <c:v>65.931600000000003</c:v>
                </c:pt>
                <c:pt idx="61">
                  <c:v>65.001000000000005</c:v>
                </c:pt>
                <c:pt idx="62">
                  <c:v>64.211399999999998</c:v>
                </c:pt>
                <c:pt idx="63">
                  <c:v>64.267799999999994</c:v>
                </c:pt>
                <c:pt idx="64">
                  <c:v>62.998799999999996</c:v>
                </c:pt>
                <c:pt idx="65">
                  <c:v>61.081200000000003</c:v>
                </c:pt>
                <c:pt idx="66">
                  <c:v>61.786200000000001</c:v>
                </c:pt>
                <c:pt idx="67">
                  <c:v>62.763799999999989</c:v>
                </c:pt>
                <c:pt idx="68">
                  <c:v>64.587399999999988</c:v>
                </c:pt>
                <c:pt idx="69">
                  <c:v>67.745799999999988</c:v>
                </c:pt>
                <c:pt idx="70">
                  <c:v>72.614999999999995</c:v>
                </c:pt>
                <c:pt idx="71">
                  <c:v>78.1892</c:v>
                </c:pt>
                <c:pt idx="72">
                  <c:v>80.783599999999993</c:v>
                </c:pt>
                <c:pt idx="73">
                  <c:v>81.168999999999997</c:v>
                </c:pt>
                <c:pt idx="74">
                  <c:v>81.479200000000006</c:v>
                </c:pt>
                <c:pt idx="75">
                  <c:v>80.915199999999999</c:v>
                </c:pt>
                <c:pt idx="76">
                  <c:v>79.47699999999999</c:v>
                </c:pt>
                <c:pt idx="77">
                  <c:v>78.11399999999999</c:v>
                </c:pt>
                <c:pt idx="78">
                  <c:v>76.798000000000002</c:v>
                </c:pt>
                <c:pt idx="79">
                  <c:v>76.553599999999989</c:v>
                </c:pt>
                <c:pt idx="80">
                  <c:v>77.361999999999995</c:v>
                </c:pt>
                <c:pt idx="81">
                  <c:v>79.232600000000005</c:v>
                </c:pt>
                <c:pt idx="82">
                  <c:v>80.980999999999995</c:v>
                </c:pt>
                <c:pt idx="83">
                  <c:v>83.622399999999985</c:v>
                </c:pt>
                <c:pt idx="84">
                  <c:v>84.571799999999996</c:v>
                </c:pt>
                <c:pt idx="85">
                  <c:v>83.274599999999992</c:v>
                </c:pt>
                <c:pt idx="86">
                  <c:v>81.27239999999999</c:v>
                </c:pt>
                <c:pt idx="87">
                  <c:v>80.557999999999993</c:v>
                </c:pt>
                <c:pt idx="88">
                  <c:v>80.069199999999995</c:v>
                </c:pt>
                <c:pt idx="89">
                  <c:v>78.518199999999993</c:v>
                </c:pt>
                <c:pt idx="90">
                  <c:v>78.236199999999997</c:v>
                </c:pt>
                <c:pt idx="91">
                  <c:v>80.275999999999996</c:v>
                </c:pt>
                <c:pt idx="92">
                  <c:v>82.447399999999988</c:v>
                </c:pt>
                <c:pt idx="93">
                  <c:v>83.462599999999995</c:v>
                </c:pt>
                <c:pt idx="94">
                  <c:v>82.9268</c:v>
                </c:pt>
                <c:pt idx="95">
                  <c:v>77.596999999999994</c:v>
                </c:pt>
                <c:pt idx="96">
                  <c:v>72.295399999999987</c:v>
                </c:pt>
                <c:pt idx="97">
                  <c:v>70.744399999999999</c:v>
                </c:pt>
                <c:pt idx="98">
                  <c:v>68.892600000000002</c:v>
                </c:pt>
                <c:pt idx="99">
                  <c:v>68.159400000000005</c:v>
                </c:pt>
                <c:pt idx="100">
                  <c:v>68.958399999999997</c:v>
                </c:pt>
                <c:pt idx="101">
                  <c:v>68.995999999999995</c:v>
                </c:pt>
                <c:pt idx="102">
                  <c:v>69.155799999999985</c:v>
                </c:pt>
                <c:pt idx="103">
                  <c:v>66.2042</c:v>
                </c:pt>
                <c:pt idx="104">
                  <c:v>65.3018</c:v>
                </c:pt>
                <c:pt idx="105">
                  <c:v>65.743600000000001</c:v>
                </c:pt>
                <c:pt idx="106">
                  <c:v>66.984400000000008</c:v>
                </c:pt>
                <c:pt idx="107">
                  <c:v>69.672799999999995</c:v>
                </c:pt>
                <c:pt idx="108">
                  <c:v>71.787800000000004</c:v>
                </c:pt>
                <c:pt idx="109">
                  <c:v>72.596199999999996</c:v>
                </c:pt>
                <c:pt idx="110">
                  <c:v>71.966399999999993</c:v>
                </c:pt>
                <c:pt idx="111">
                  <c:v>71.411799999999999</c:v>
                </c:pt>
                <c:pt idx="112">
                  <c:v>70.434200000000004</c:v>
                </c:pt>
                <c:pt idx="113">
                  <c:v>70.725599999999986</c:v>
                </c:pt>
                <c:pt idx="114">
                  <c:v>71.486999999999995</c:v>
                </c:pt>
                <c:pt idx="115">
                  <c:v>71.721999999999994</c:v>
                </c:pt>
                <c:pt idx="116">
                  <c:v>71.628</c:v>
                </c:pt>
                <c:pt idx="117">
                  <c:v>71.91</c:v>
                </c:pt>
                <c:pt idx="118">
                  <c:v>72.596199999999996</c:v>
                </c:pt>
                <c:pt idx="119">
                  <c:v>73.263599999999997</c:v>
                </c:pt>
                <c:pt idx="120">
                  <c:v>75.453799999999987</c:v>
                </c:pt>
                <c:pt idx="121">
                  <c:v>76.882599999999996</c:v>
                </c:pt>
                <c:pt idx="122">
                  <c:v>77.747399999999985</c:v>
                </c:pt>
                <c:pt idx="123">
                  <c:v>77.841399999999993</c:v>
                </c:pt>
                <c:pt idx="124">
                  <c:v>78.489999999999995</c:v>
                </c:pt>
                <c:pt idx="125">
                  <c:v>78.875399999999999</c:v>
                </c:pt>
                <c:pt idx="126">
                  <c:v>80.435799999999986</c:v>
                </c:pt>
                <c:pt idx="127">
                  <c:v>81.911599999999993</c:v>
                </c:pt>
                <c:pt idx="128">
                  <c:v>82.212399999999988</c:v>
                </c:pt>
                <c:pt idx="129">
                  <c:v>83.443799999999996</c:v>
                </c:pt>
                <c:pt idx="130">
                  <c:v>83.8386</c:v>
                </c:pt>
                <c:pt idx="131">
                  <c:v>84.205199999999991</c:v>
                </c:pt>
                <c:pt idx="132">
                  <c:v>84.787999999999997</c:v>
                </c:pt>
                <c:pt idx="133">
                  <c:v>84.458999999999989</c:v>
                </c:pt>
                <c:pt idx="134">
                  <c:v>78.480599999999995</c:v>
                </c:pt>
                <c:pt idx="135">
                  <c:v>73.291799999999995</c:v>
                </c:pt>
                <c:pt idx="136">
                  <c:v>71.486999999999995</c:v>
                </c:pt>
                <c:pt idx="137">
                  <c:v>70.123999999999995</c:v>
                </c:pt>
                <c:pt idx="138">
                  <c:v>71.449399999999997</c:v>
                </c:pt>
                <c:pt idx="139">
                  <c:v>73.047399999999996</c:v>
                </c:pt>
                <c:pt idx="140">
                  <c:v>75.970799999999983</c:v>
                </c:pt>
                <c:pt idx="141">
                  <c:v>76.1494</c:v>
                </c:pt>
                <c:pt idx="142">
                  <c:v>74.429200000000009</c:v>
                </c:pt>
                <c:pt idx="143">
                  <c:v>71.308399999999992</c:v>
                </c:pt>
                <c:pt idx="144">
                  <c:v>68.394400000000005</c:v>
                </c:pt>
                <c:pt idx="145">
                  <c:v>68.4696</c:v>
                </c:pt>
                <c:pt idx="146">
                  <c:v>68.6952</c:v>
                </c:pt>
                <c:pt idx="147">
                  <c:v>68.760999999999996</c:v>
                </c:pt>
                <c:pt idx="148">
                  <c:v>69.1464</c:v>
                </c:pt>
                <c:pt idx="149">
                  <c:v>69.813799999999986</c:v>
                </c:pt>
                <c:pt idx="150">
                  <c:v>69.212199999999996</c:v>
                </c:pt>
                <c:pt idx="151">
                  <c:v>69.230999999999995</c:v>
                </c:pt>
                <c:pt idx="152">
                  <c:v>69.484799999999993</c:v>
                </c:pt>
                <c:pt idx="153">
                  <c:v>70.575199999999995</c:v>
                </c:pt>
                <c:pt idx="154">
                  <c:v>72.173199999999994</c:v>
                </c:pt>
                <c:pt idx="155">
                  <c:v>75.068399999999997</c:v>
                </c:pt>
                <c:pt idx="156">
                  <c:v>76.882599999999996</c:v>
                </c:pt>
                <c:pt idx="157">
                  <c:v>74.833399999999997</c:v>
                </c:pt>
                <c:pt idx="158">
                  <c:v>74.946200000000005</c:v>
                </c:pt>
                <c:pt idx="159">
                  <c:v>74.805199999999999</c:v>
                </c:pt>
                <c:pt idx="160">
                  <c:v>76.882599999999996</c:v>
                </c:pt>
                <c:pt idx="161">
                  <c:v>78.696799999999996</c:v>
                </c:pt>
                <c:pt idx="162">
                  <c:v>80.003399999999999</c:v>
                </c:pt>
                <c:pt idx="163">
                  <c:v>79.909400000000005</c:v>
                </c:pt>
                <c:pt idx="164">
                  <c:v>77.531199999999998</c:v>
                </c:pt>
                <c:pt idx="165">
                  <c:v>76.102399999999989</c:v>
                </c:pt>
                <c:pt idx="166">
                  <c:v>76.882599999999996</c:v>
                </c:pt>
                <c:pt idx="167">
                  <c:v>77.126999999999995</c:v>
                </c:pt>
                <c:pt idx="168">
                  <c:v>74.72059999999999</c:v>
                </c:pt>
                <c:pt idx="169">
                  <c:v>72.107399999999984</c:v>
                </c:pt>
                <c:pt idx="170">
                  <c:v>70.622199999999992</c:v>
                </c:pt>
                <c:pt idx="171">
                  <c:v>70.753799999999998</c:v>
                </c:pt>
                <c:pt idx="172">
                  <c:v>70.556399999999996</c:v>
                </c:pt>
                <c:pt idx="173">
                  <c:v>69.541200000000003</c:v>
                </c:pt>
                <c:pt idx="174">
                  <c:v>71.787800000000004</c:v>
                </c:pt>
                <c:pt idx="175">
                  <c:v>76.375</c:v>
                </c:pt>
                <c:pt idx="176">
                  <c:v>80.943399999999997</c:v>
                </c:pt>
                <c:pt idx="177">
                  <c:v>84.496600000000001</c:v>
                </c:pt>
                <c:pt idx="178">
                  <c:v>85.530599999999993</c:v>
                </c:pt>
                <c:pt idx="179">
                  <c:v>86.009999999999991</c:v>
                </c:pt>
                <c:pt idx="180">
                  <c:v>89.055599999999984</c:v>
                </c:pt>
                <c:pt idx="181">
                  <c:v>93.47359999999999</c:v>
                </c:pt>
                <c:pt idx="182">
                  <c:v>96.340599999999995</c:v>
                </c:pt>
                <c:pt idx="183">
                  <c:v>98.117199999999997</c:v>
                </c:pt>
                <c:pt idx="184">
                  <c:v>98.540199999999999</c:v>
                </c:pt>
                <c:pt idx="185">
                  <c:v>97.694199999999995</c:v>
                </c:pt>
                <c:pt idx="186">
                  <c:v>94.733199999999997</c:v>
                </c:pt>
                <c:pt idx="187">
                  <c:v>91.715799999999987</c:v>
                </c:pt>
                <c:pt idx="188">
                  <c:v>89.798199999999994</c:v>
                </c:pt>
                <c:pt idx="189">
                  <c:v>86.780799999999985</c:v>
                </c:pt>
                <c:pt idx="190">
                  <c:v>82.945599999999985</c:v>
                </c:pt>
                <c:pt idx="191">
                  <c:v>79.627399999999994</c:v>
                </c:pt>
                <c:pt idx="192">
                  <c:v>78.433599999999998</c:v>
                </c:pt>
                <c:pt idx="193">
                  <c:v>75.152999999999992</c:v>
                </c:pt>
                <c:pt idx="194">
                  <c:v>70.772599999999997</c:v>
                </c:pt>
                <c:pt idx="195">
                  <c:v>68.507199999999997</c:v>
                </c:pt>
                <c:pt idx="196">
                  <c:v>68.356799999999993</c:v>
                </c:pt>
                <c:pt idx="197">
                  <c:v>69.409599999999998</c:v>
                </c:pt>
                <c:pt idx="198">
                  <c:v>70.265000000000001</c:v>
                </c:pt>
                <c:pt idx="199">
                  <c:v>72.107399999999984</c:v>
                </c:pt>
                <c:pt idx="200">
                  <c:v>74.184799999999996</c:v>
                </c:pt>
                <c:pt idx="201">
                  <c:v>76.177599999999998</c:v>
                </c:pt>
                <c:pt idx="202">
                  <c:v>76.205799999999982</c:v>
                </c:pt>
                <c:pt idx="203">
                  <c:v>76.948399999999992</c:v>
                </c:pt>
                <c:pt idx="204">
                  <c:v>78.02</c:v>
                </c:pt>
                <c:pt idx="205">
                  <c:v>78.649799999999999</c:v>
                </c:pt>
                <c:pt idx="206">
                  <c:v>74.1096</c:v>
                </c:pt>
                <c:pt idx="207">
                  <c:v>72.022800000000004</c:v>
                </c:pt>
                <c:pt idx="208">
                  <c:v>72.793599999999998</c:v>
                </c:pt>
                <c:pt idx="209">
                  <c:v>73.996799999999993</c:v>
                </c:pt>
                <c:pt idx="210">
                  <c:v>74.49499999999999</c:v>
                </c:pt>
                <c:pt idx="211">
                  <c:v>76.111799999999988</c:v>
                </c:pt>
                <c:pt idx="212">
                  <c:v>77.484200000000001</c:v>
                </c:pt>
                <c:pt idx="213">
                  <c:v>77.371399999999994</c:v>
                </c:pt>
                <c:pt idx="214">
                  <c:v>72.7654</c:v>
                </c:pt>
                <c:pt idx="215">
                  <c:v>72.577399999999983</c:v>
                </c:pt>
                <c:pt idx="216">
                  <c:v>74.259999999999991</c:v>
                </c:pt>
                <c:pt idx="217">
                  <c:v>73.836999999999989</c:v>
                </c:pt>
                <c:pt idx="218">
                  <c:v>71.186199999999999</c:v>
                </c:pt>
                <c:pt idx="219">
                  <c:v>69.024200000000008</c:v>
                </c:pt>
                <c:pt idx="220">
                  <c:v>67.116</c:v>
                </c:pt>
                <c:pt idx="221">
                  <c:v>66.072600000000008</c:v>
                </c:pt>
                <c:pt idx="222">
                  <c:v>65.423999999999992</c:v>
                </c:pt>
                <c:pt idx="223">
                  <c:v>62.312600000000003</c:v>
                </c:pt>
                <c:pt idx="224">
                  <c:v>64.136200000000002</c:v>
                </c:pt>
                <c:pt idx="225">
                  <c:v>64.089200000000005</c:v>
                </c:pt>
                <c:pt idx="226">
                  <c:v>65.198399999999992</c:v>
                </c:pt>
                <c:pt idx="227">
                  <c:v>67.858599999999996</c:v>
                </c:pt>
                <c:pt idx="228">
                  <c:v>69.860799999999983</c:v>
                </c:pt>
                <c:pt idx="229">
                  <c:v>70.828999999999994</c:v>
                </c:pt>
                <c:pt idx="230">
                  <c:v>72.126199999999997</c:v>
                </c:pt>
                <c:pt idx="231">
                  <c:v>73.780599999999993</c:v>
                </c:pt>
                <c:pt idx="232">
                  <c:v>77.061199999999999</c:v>
                </c:pt>
                <c:pt idx="233">
                  <c:v>79.843599999999995</c:v>
                </c:pt>
                <c:pt idx="234">
                  <c:v>82.061999999999998</c:v>
                </c:pt>
                <c:pt idx="235">
                  <c:v>80.905799999999985</c:v>
                </c:pt>
                <c:pt idx="236">
                  <c:v>79.035199999999989</c:v>
                </c:pt>
                <c:pt idx="237">
                  <c:v>77.7286</c:v>
                </c:pt>
                <c:pt idx="238">
                  <c:v>73.282399999999996</c:v>
                </c:pt>
                <c:pt idx="239">
                  <c:v>69.071200000000005</c:v>
                </c:pt>
                <c:pt idx="240">
                  <c:v>67.369799999999998</c:v>
                </c:pt>
                <c:pt idx="241">
                  <c:v>64.606200000000001</c:v>
                </c:pt>
                <c:pt idx="242">
                  <c:v>61.720399999999991</c:v>
                </c:pt>
                <c:pt idx="243">
                  <c:v>61.767399999999988</c:v>
                </c:pt>
                <c:pt idx="244">
                  <c:v>64.126799999999989</c:v>
                </c:pt>
                <c:pt idx="245">
                  <c:v>66.467399999999984</c:v>
                </c:pt>
                <c:pt idx="246">
                  <c:v>73.338799999999992</c:v>
                </c:pt>
                <c:pt idx="247">
                  <c:v>75.566599999999994</c:v>
                </c:pt>
                <c:pt idx="248">
                  <c:v>75.453799999999987</c:v>
                </c:pt>
                <c:pt idx="249">
                  <c:v>74.419799999999995</c:v>
                </c:pt>
                <c:pt idx="250">
                  <c:v>74.72059999999999</c:v>
                </c:pt>
                <c:pt idx="251">
                  <c:v>72.859399999999994</c:v>
                </c:pt>
                <c:pt idx="252">
                  <c:v>71.759600000000006</c:v>
                </c:pt>
                <c:pt idx="253">
                  <c:v>68.347399999999993</c:v>
                </c:pt>
                <c:pt idx="254">
                  <c:v>65.311199999999999</c:v>
                </c:pt>
                <c:pt idx="255">
                  <c:v>63.083399999999997</c:v>
                </c:pt>
                <c:pt idx="256">
                  <c:v>64.258399999999995</c:v>
                </c:pt>
                <c:pt idx="257">
                  <c:v>67.49199999999999</c:v>
                </c:pt>
                <c:pt idx="258">
                  <c:v>68.319200000000009</c:v>
                </c:pt>
                <c:pt idx="259">
                  <c:v>66.862199999999987</c:v>
                </c:pt>
                <c:pt idx="260">
                  <c:v>66.279399999999995</c:v>
                </c:pt>
                <c:pt idx="261">
                  <c:v>65.762399999999985</c:v>
                </c:pt>
                <c:pt idx="262">
                  <c:v>66.13839999999999</c:v>
                </c:pt>
                <c:pt idx="263">
                  <c:v>66.034999999999997</c:v>
                </c:pt>
                <c:pt idx="264">
                  <c:v>64.690799999999996</c:v>
                </c:pt>
                <c:pt idx="265">
                  <c:v>63.769599999999997</c:v>
                </c:pt>
                <c:pt idx="266">
                  <c:v>62.0212</c:v>
                </c:pt>
                <c:pt idx="267">
                  <c:v>60.225799999999992</c:v>
                </c:pt>
                <c:pt idx="268">
                  <c:v>56.757199999999997</c:v>
                </c:pt>
                <c:pt idx="269">
                  <c:v>57.123800000000003</c:v>
                </c:pt>
                <c:pt idx="270">
                  <c:v>59.755799999999994</c:v>
                </c:pt>
                <c:pt idx="271">
                  <c:v>63.844799999999999</c:v>
                </c:pt>
                <c:pt idx="272">
                  <c:v>70.424799999999991</c:v>
                </c:pt>
                <c:pt idx="273">
                  <c:v>76.224599999999995</c:v>
                </c:pt>
                <c:pt idx="274">
                  <c:v>76.741599999999991</c:v>
                </c:pt>
                <c:pt idx="275">
                  <c:v>79.053999999999988</c:v>
                </c:pt>
                <c:pt idx="276">
                  <c:v>81.902199999999993</c:v>
                </c:pt>
                <c:pt idx="277">
                  <c:v>81.168999999999997</c:v>
                </c:pt>
                <c:pt idx="278">
                  <c:v>78.048199999999994</c:v>
                </c:pt>
                <c:pt idx="279">
                  <c:v>80.181999999999988</c:v>
                </c:pt>
                <c:pt idx="280">
                  <c:v>81.798799999999986</c:v>
                </c:pt>
                <c:pt idx="281">
                  <c:v>79.7684</c:v>
                </c:pt>
                <c:pt idx="282">
                  <c:v>78.631</c:v>
                </c:pt>
                <c:pt idx="283">
                  <c:v>78.574600000000004</c:v>
                </c:pt>
                <c:pt idx="284">
                  <c:v>78.311399999999992</c:v>
                </c:pt>
                <c:pt idx="285">
                  <c:v>74.447999999999993</c:v>
                </c:pt>
                <c:pt idx="286">
                  <c:v>70.481200000000001</c:v>
                </c:pt>
                <c:pt idx="287">
                  <c:v>68.422600000000003</c:v>
                </c:pt>
                <c:pt idx="288">
                  <c:v>67.877399999999994</c:v>
                </c:pt>
                <c:pt idx="289">
                  <c:v>71.496399999999994</c:v>
                </c:pt>
                <c:pt idx="290">
                  <c:v>77.249200000000002</c:v>
                </c:pt>
                <c:pt idx="291">
                  <c:v>81.422799999999995</c:v>
                </c:pt>
                <c:pt idx="292">
                  <c:v>83.547199999999989</c:v>
                </c:pt>
                <c:pt idx="293">
                  <c:v>83.246399999999994</c:v>
                </c:pt>
                <c:pt idx="294">
                  <c:v>77.023599999999988</c:v>
                </c:pt>
                <c:pt idx="295">
                  <c:v>69.3626</c:v>
                </c:pt>
                <c:pt idx="296">
                  <c:v>68.798599999999993</c:v>
                </c:pt>
                <c:pt idx="297">
                  <c:v>65.809399999999997</c:v>
                </c:pt>
                <c:pt idx="298">
                  <c:v>64.512199999999993</c:v>
                </c:pt>
                <c:pt idx="299">
                  <c:v>66.852800000000002</c:v>
                </c:pt>
                <c:pt idx="300">
                  <c:v>70.246200000000002</c:v>
                </c:pt>
                <c:pt idx="301">
                  <c:v>72.502199999999988</c:v>
                </c:pt>
                <c:pt idx="302">
                  <c:v>72.7654</c:v>
                </c:pt>
                <c:pt idx="303">
                  <c:v>71.581000000000003</c:v>
                </c:pt>
                <c:pt idx="304">
                  <c:v>71.421199999999999</c:v>
                </c:pt>
                <c:pt idx="305">
                  <c:v>75.67</c:v>
                </c:pt>
                <c:pt idx="306">
                  <c:v>82.061999999999998</c:v>
                </c:pt>
                <c:pt idx="307">
                  <c:v>79.890599999999992</c:v>
                </c:pt>
                <c:pt idx="308">
                  <c:v>77.108199999999997</c:v>
                </c:pt>
                <c:pt idx="309">
                  <c:v>76.685199999999995</c:v>
                </c:pt>
                <c:pt idx="310">
                  <c:v>77.427800000000005</c:v>
                </c:pt>
                <c:pt idx="311">
                  <c:v>73.113199999999992</c:v>
                </c:pt>
                <c:pt idx="312">
                  <c:v>71.327199999999991</c:v>
                </c:pt>
                <c:pt idx="313">
                  <c:v>69.52239999999999</c:v>
                </c:pt>
                <c:pt idx="314">
                  <c:v>68.864400000000003</c:v>
                </c:pt>
                <c:pt idx="315">
                  <c:v>70.330799999999996</c:v>
                </c:pt>
                <c:pt idx="316">
                  <c:v>73.36699999999999</c:v>
                </c:pt>
                <c:pt idx="317">
                  <c:v>68.61999999999999</c:v>
                </c:pt>
                <c:pt idx="318">
                  <c:v>63.581599999999995</c:v>
                </c:pt>
                <c:pt idx="319">
                  <c:v>59.878</c:v>
                </c:pt>
                <c:pt idx="320">
                  <c:v>60.404400000000003</c:v>
                </c:pt>
                <c:pt idx="321">
                  <c:v>61.137599999999999</c:v>
                </c:pt>
                <c:pt idx="322">
                  <c:v>62.463000000000001</c:v>
                </c:pt>
                <c:pt idx="323">
                  <c:v>64.625</c:v>
                </c:pt>
                <c:pt idx="324">
                  <c:v>71.750199999999992</c:v>
                </c:pt>
                <c:pt idx="325">
                  <c:v>74.447999999999993</c:v>
                </c:pt>
                <c:pt idx="326">
                  <c:v>59.107199999999999</c:v>
                </c:pt>
                <c:pt idx="327">
                  <c:v>50.336999999999996</c:v>
                </c:pt>
                <c:pt idx="328">
                  <c:v>51.5214</c:v>
                </c:pt>
                <c:pt idx="329">
                  <c:v>68.328599999999994</c:v>
                </c:pt>
                <c:pt idx="330">
                  <c:v>88.406999999999996</c:v>
                </c:pt>
                <c:pt idx="331">
                  <c:v>107.10359999999999</c:v>
                </c:pt>
                <c:pt idx="332">
                  <c:v>108.2128</c:v>
                </c:pt>
                <c:pt idx="333">
                  <c:v>93.943599999999989</c:v>
                </c:pt>
                <c:pt idx="334">
                  <c:v>85.521199999999993</c:v>
                </c:pt>
                <c:pt idx="335">
                  <c:v>71.073399999999992</c:v>
                </c:pt>
                <c:pt idx="336">
                  <c:v>65.508599999999987</c:v>
                </c:pt>
              </c:numCache>
            </c:numRef>
          </c:val>
          <c:smooth val="0"/>
          <c:extLst>
            <c:ext xmlns:c16="http://schemas.microsoft.com/office/drawing/2014/chart" uri="{C3380CC4-5D6E-409C-BE32-E72D297353CC}">
              <c16:uniqueId val="{00000004-53FB-4344-A8E8-E1F2B8D7E1DE}"/>
            </c:ext>
          </c:extLst>
        </c:ser>
        <c:dLbls>
          <c:showLegendKey val="0"/>
          <c:showVal val="0"/>
          <c:showCatName val="0"/>
          <c:showSerName val="0"/>
          <c:showPercent val="0"/>
          <c:showBubbleSize val="0"/>
        </c:dLbls>
        <c:marker val="1"/>
        <c:smooth val="0"/>
        <c:axId val="942125487"/>
        <c:axId val="942135055"/>
      </c:lineChart>
      <c:dateAx>
        <c:axId val="942125487"/>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a:t>Date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942135055"/>
        <c:crosses val="autoZero"/>
        <c:auto val="1"/>
        <c:lblOffset val="100"/>
        <c:baseTimeUnit val="days"/>
      </c:dateAx>
      <c:valAx>
        <c:axId val="942135055"/>
        <c:scaling>
          <c:orientation val="minMax"/>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a:t>Carcass Price ($/cwt)</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942125487"/>
        <c:crosses val="autoZero"/>
        <c:crossBetween val="between"/>
      </c:valAx>
      <c:spPr>
        <a:noFill/>
        <a:ln>
          <a:noFill/>
        </a:ln>
        <a:effectLst/>
      </c:spPr>
    </c:plotArea>
    <c:legend>
      <c:legendPos val="b"/>
      <c:layout>
        <c:manualLayout>
          <c:xMode val="edge"/>
          <c:yMode val="edge"/>
          <c:x val="6.3225794832180895E-2"/>
          <c:y val="0.76778758467770847"/>
          <c:w val="0.87354829488615349"/>
          <c:h val="0.220098851134947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180975</xdr:rowOff>
    </xdr:from>
    <xdr:to>
      <xdr:col>7</xdr:col>
      <xdr:colOff>46197</xdr:colOff>
      <xdr:row>16</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323975"/>
          <a:ext cx="3703797" cy="1924050"/>
        </a:xfrm>
        <a:prstGeom prst="rect">
          <a:avLst/>
        </a:prstGeom>
      </xdr:spPr>
    </xdr:pic>
    <xdr:clientData/>
  </xdr:twoCellAnchor>
  <xdr:twoCellAnchor editAs="oneCell">
    <xdr:from>
      <xdr:col>7</xdr:col>
      <xdr:colOff>0</xdr:colOff>
      <xdr:row>6</xdr:row>
      <xdr:rowOff>0</xdr:rowOff>
    </xdr:from>
    <xdr:to>
      <xdr:col>11</xdr:col>
      <xdr:colOff>38100</xdr:colOff>
      <xdr:row>16</xdr:row>
      <xdr:rowOff>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95725" y="1209675"/>
          <a:ext cx="2476500" cy="1905000"/>
        </a:xfrm>
        <a:prstGeom prst="rect">
          <a:avLst/>
        </a:prstGeom>
      </xdr:spPr>
    </xdr:pic>
    <xdr:clientData/>
  </xdr:twoCellAnchor>
  <xdr:twoCellAnchor editAs="oneCell">
    <xdr:from>
      <xdr:col>9</xdr:col>
      <xdr:colOff>57150</xdr:colOff>
      <xdr:row>0</xdr:row>
      <xdr:rowOff>114300</xdr:rowOff>
    </xdr:from>
    <xdr:to>
      <xdr:col>11</xdr:col>
      <xdr:colOff>550298</xdr:colOff>
      <xdr:row>3</xdr:row>
      <xdr:rowOff>76200</xdr:rowOff>
    </xdr:to>
    <xdr:pic>
      <xdr:nvPicPr>
        <xdr:cNvPr id="6" name="Picture 5"/>
        <xdr:cNvPicPr>
          <a:picLocks noChangeAspect="1"/>
        </xdr:cNvPicPr>
      </xdr:nvPicPr>
      <xdr:blipFill>
        <a:blip xmlns:r="http://schemas.openxmlformats.org/officeDocument/2006/relationships" r:embed="rId3"/>
        <a:stretch>
          <a:fillRect/>
        </a:stretch>
      </xdr:blipFill>
      <xdr:spPr>
        <a:xfrm>
          <a:off x="5543550" y="304800"/>
          <a:ext cx="1712348" cy="5810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eklyPorkC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ice"/>
      <sheetName val="Loads"/>
    </sheetNames>
    <sheetDataSet>
      <sheetData sheetId="0"/>
      <sheetData sheetId="1">
        <row r="7">
          <cell r="B7" t="str">
            <v>Carcass</v>
          </cell>
          <cell r="C7" t="str">
            <v>Loin</v>
          </cell>
          <cell r="D7" t="str">
            <v>Butt</v>
          </cell>
          <cell r="E7" t="str">
            <v>Pic</v>
          </cell>
          <cell r="F7" t="str">
            <v>Rib</v>
          </cell>
          <cell r="G7" t="str">
            <v>Ham</v>
          </cell>
          <cell r="H7" t="str">
            <v xml:space="preserve">Belly </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mtokach@ksu.edu" TargetMode="External"/><Relationship Id="rId1" Type="http://schemas.openxmlformats.org/officeDocument/2006/relationships/hyperlink" Target="mailto:gtonsor@ksu.edu"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ams.usda.gov/mnreports/lsddhps.pdf" TargetMode="External"/><Relationship Id="rId1" Type="http://schemas.openxmlformats.org/officeDocument/2006/relationships/hyperlink" Target="https://mpr.datamart.ams.usda.gov/menu.do?path=Products%5CPork%5CWeekly%20Pork%5C(LM_PK610)%20National%20Weekly%20Negotiated%20Pork%20Report%20-%20FOB%20Pl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activeCell="Q18" sqref="Q18"/>
    </sheetView>
  </sheetViews>
  <sheetFormatPr defaultRowHeight="15" x14ac:dyDescent="0.25"/>
  <cols>
    <col min="1" max="1" width="3.5703125" customWidth="1"/>
  </cols>
  <sheetData>
    <row r="1" spans="1:12" x14ac:dyDescent="0.25">
      <c r="A1" s="15"/>
      <c r="B1" s="15"/>
      <c r="C1" s="15"/>
      <c r="D1" s="15"/>
      <c r="E1" s="15"/>
      <c r="F1" s="15"/>
      <c r="G1" s="15"/>
      <c r="H1" s="15"/>
      <c r="I1" s="15"/>
      <c r="J1" s="15"/>
      <c r="K1" s="15"/>
      <c r="L1" s="15"/>
    </row>
    <row r="2" spans="1:12" ht="18.75" x14ac:dyDescent="0.3">
      <c r="A2" s="15"/>
      <c r="B2" s="17" t="s">
        <v>18</v>
      </c>
      <c r="C2" s="15"/>
      <c r="D2" s="15"/>
      <c r="E2" s="15"/>
      <c r="F2" s="15"/>
      <c r="G2" s="15"/>
      <c r="H2" s="15"/>
      <c r="I2" s="15"/>
      <c r="J2" s="15"/>
      <c r="K2" s="15"/>
      <c r="L2" s="15"/>
    </row>
    <row r="3" spans="1:12" x14ac:dyDescent="0.25">
      <c r="A3" s="15"/>
      <c r="B3" s="15"/>
      <c r="C3" s="15"/>
      <c r="D3" s="15"/>
      <c r="E3" s="15"/>
      <c r="F3" s="15"/>
      <c r="G3" s="15"/>
      <c r="H3" s="15"/>
      <c r="I3" s="15"/>
      <c r="J3" s="15"/>
      <c r="K3" s="15"/>
      <c r="L3" s="15"/>
    </row>
    <row r="4" spans="1:12" ht="15.75" x14ac:dyDescent="0.25">
      <c r="A4" s="15"/>
      <c r="B4" s="18" t="s">
        <v>19</v>
      </c>
      <c r="C4" s="15"/>
      <c r="D4" s="15"/>
      <c r="E4" s="15"/>
      <c r="F4" s="15"/>
      <c r="G4" s="15"/>
      <c r="H4" s="15"/>
      <c r="I4" s="15"/>
      <c r="J4" s="15"/>
      <c r="K4" s="15"/>
      <c r="L4" s="15"/>
    </row>
    <row r="5" spans="1:12" ht="15.75" x14ac:dyDescent="0.25">
      <c r="A5" s="15"/>
      <c r="B5" s="15"/>
      <c r="C5" s="15"/>
      <c r="D5" s="15"/>
      <c r="E5" s="15"/>
      <c r="F5" s="15"/>
      <c r="G5" s="15"/>
      <c r="H5" s="15"/>
      <c r="I5" s="15"/>
      <c r="J5" s="19" t="s">
        <v>17</v>
      </c>
      <c r="K5" s="15"/>
      <c r="L5" s="15"/>
    </row>
    <row r="6" spans="1:12" x14ac:dyDescent="0.25">
      <c r="A6" s="15"/>
      <c r="B6" s="15"/>
      <c r="C6" s="15"/>
      <c r="D6" s="15"/>
      <c r="E6" s="15"/>
      <c r="F6" s="15"/>
      <c r="G6" s="15"/>
      <c r="H6" s="15"/>
      <c r="I6" s="15"/>
      <c r="J6" s="15"/>
      <c r="K6" s="15"/>
      <c r="L6" s="15"/>
    </row>
    <row r="7" spans="1:12" x14ac:dyDescent="0.25">
      <c r="A7" s="15"/>
      <c r="B7" s="15"/>
      <c r="C7" s="15"/>
      <c r="D7" s="15"/>
      <c r="E7" s="15"/>
      <c r="F7" s="15"/>
      <c r="G7" s="15"/>
      <c r="H7" s="15"/>
      <c r="I7" s="15"/>
      <c r="J7" s="15"/>
      <c r="K7" s="15"/>
      <c r="L7" s="15"/>
    </row>
    <row r="8" spans="1:12" x14ac:dyDescent="0.25">
      <c r="A8" s="15"/>
      <c r="B8" s="15"/>
      <c r="C8" s="15"/>
      <c r="D8" s="15"/>
      <c r="E8" s="15"/>
      <c r="F8" s="15"/>
      <c r="G8" s="15"/>
      <c r="H8" s="15"/>
      <c r="I8" s="15"/>
      <c r="J8" s="15"/>
      <c r="K8" s="15"/>
      <c r="L8" s="15"/>
    </row>
    <row r="9" spans="1:12" x14ac:dyDescent="0.25">
      <c r="A9" s="15"/>
      <c r="B9" s="15"/>
      <c r="C9" s="15"/>
      <c r="D9" s="15"/>
      <c r="E9" s="15"/>
      <c r="F9" s="15"/>
      <c r="G9" s="15"/>
      <c r="H9" s="15"/>
      <c r="I9" s="15"/>
      <c r="J9" s="15"/>
      <c r="K9" s="15"/>
      <c r="L9" s="15"/>
    </row>
    <row r="10" spans="1:12" x14ac:dyDescent="0.25">
      <c r="A10" s="15"/>
      <c r="B10" s="15"/>
      <c r="C10" s="15"/>
      <c r="D10" s="15"/>
      <c r="E10" s="15"/>
      <c r="F10" s="15"/>
      <c r="G10" s="15"/>
      <c r="H10" s="15"/>
      <c r="I10" s="15"/>
      <c r="J10" s="15"/>
      <c r="K10" s="15"/>
      <c r="L10" s="15"/>
    </row>
    <row r="11" spans="1:12" x14ac:dyDescent="0.25">
      <c r="A11" s="15"/>
      <c r="B11" s="15"/>
      <c r="C11" s="15"/>
      <c r="D11" s="15"/>
      <c r="E11" s="15"/>
      <c r="F11" s="15"/>
      <c r="G11" s="15"/>
      <c r="H11" s="15"/>
      <c r="I11" s="15"/>
      <c r="J11" s="15"/>
      <c r="K11" s="15"/>
      <c r="L11" s="15"/>
    </row>
    <row r="12" spans="1:12" x14ac:dyDescent="0.25">
      <c r="A12" s="15"/>
      <c r="B12" s="15"/>
      <c r="C12" s="15"/>
      <c r="D12" s="15"/>
      <c r="E12" s="15"/>
      <c r="F12" s="15"/>
      <c r="G12" s="15"/>
      <c r="H12" s="15"/>
      <c r="I12" s="15"/>
      <c r="J12" s="15"/>
      <c r="K12" s="15"/>
      <c r="L12" s="15"/>
    </row>
    <row r="13" spans="1:12" x14ac:dyDescent="0.25">
      <c r="A13" s="15"/>
      <c r="B13" s="15"/>
      <c r="C13" s="15"/>
      <c r="D13" s="15"/>
      <c r="E13" s="15"/>
      <c r="F13" s="15"/>
      <c r="G13" s="15"/>
      <c r="H13" s="15"/>
      <c r="I13" s="15"/>
      <c r="J13" s="15"/>
      <c r="K13" s="15"/>
      <c r="L13" s="15"/>
    </row>
    <row r="14" spans="1:12" x14ac:dyDescent="0.25">
      <c r="A14" s="15"/>
      <c r="B14" s="15"/>
      <c r="C14" s="15"/>
      <c r="D14" s="15"/>
      <c r="E14" s="15"/>
      <c r="F14" s="15"/>
      <c r="G14" s="15"/>
      <c r="H14" s="15"/>
      <c r="I14" s="15"/>
      <c r="J14" s="15"/>
      <c r="K14" s="15"/>
      <c r="L14" s="15"/>
    </row>
    <row r="15" spans="1:12" x14ac:dyDescent="0.25">
      <c r="A15" s="15"/>
      <c r="B15" s="15"/>
      <c r="C15" s="15"/>
      <c r="D15" s="15"/>
      <c r="E15" s="15"/>
      <c r="F15" s="15"/>
      <c r="G15" s="15"/>
      <c r="H15" s="15"/>
      <c r="I15" s="15"/>
      <c r="J15" s="15"/>
      <c r="K15" s="15"/>
      <c r="L15" s="15"/>
    </row>
    <row r="16" spans="1:12" x14ac:dyDescent="0.25">
      <c r="A16" s="15"/>
      <c r="B16" s="15"/>
      <c r="C16" s="15"/>
      <c r="D16" s="15"/>
      <c r="E16" s="15"/>
      <c r="F16" s="15"/>
      <c r="G16" s="15"/>
      <c r="H16" s="15"/>
      <c r="I16" s="15"/>
      <c r="J16" s="15"/>
      <c r="K16" s="15"/>
      <c r="L16" s="15"/>
    </row>
    <row r="17" spans="1:12" x14ac:dyDescent="0.25">
      <c r="A17" s="15"/>
      <c r="B17" s="15"/>
      <c r="C17" s="15"/>
      <c r="D17" s="15"/>
      <c r="E17" s="15"/>
      <c r="F17" s="15"/>
      <c r="G17" s="15"/>
      <c r="H17" s="15"/>
      <c r="I17" s="15"/>
      <c r="J17" s="15"/>
      <c r="K17" s="15"/>
      <c r="L17" s="15"/>
    </row>
    <row r="18" spans="1:12" x14ac:dyDescent="0.25">
      <c r="A18" s="15"/>
      <c r="B18" s="15"/>
      <c r="C18" s="15"/>
      <c r="D18" s="15"/>
      <c r="E18" s="15"/>
      <c r="F18" s="15"/>
      <c r="G18" s="15"/>
      <c r="H18" s="15"/>
      <c r="I18" s="15"/>
      <c r="J18" s="15"/>
      <c r="K18" s="15"/>
      <c r="L18" s="15"/>
    </row>
    <row r="19" spans="1:12" x14ac:dyDescent="0.25">
      <c r="A19" s="15"/>
      <c r="B19" s="15"/>
      <c r="C19" s="15"/>
      <c r="D19" s="15"/>
      <c r="E19" s="15"/>
      <c r="F19" s="15"/>
      <c r="G19" s="15"/>
      <c r="H19" s="15"/>
      <c r="I19" s="15"/>
      <c r="J19" s="15"/>
      <c r="K19" s="15"/>
      <c r="L19" s="15"/>
    </row>
    <row r="21" spans="1:12" ht="15.75" x14ac:dyDescent="0.25">
      <c r="B21" s="16" t="s">
        <v>20</v>
      </c>
    </row>
    <row r="22" spans="1:12" x14ac:dyDescent="0.25">
      <c r="B22" s="62" t="s">
        <v>39</v>
      </c>
      <c r="C22" s="63"/>
      <c r="D22" s="63"/>
      <c r="E22" s="63"/>
      <c r="F22" s="63"/>
      <c r="G22" s="63"/>
      <c r="H22" s="63"/>
      <c r="I22" s="63"/>
      <c r="J22" s="63"/>
      <c r="K22" s="63"/>
      <c r="L22" s="64"/>
    </row>
    <row r="23" spans="1:12" x14ac:dyDescent="0.25">
      <c r="B23" s="65"/>
      <c r="C23" s="66"/>
      <c r="D23" s="66"/>
      <c r="E23" s="66"/>
      <c r="F23" s="66"/>
      <c r="G23" s="66"/>
      <c r="H23" s="66"/>
      <c r="I23" s="66"/>
      <c r="J23" s="66"/>
      <c r="K23" s="66"/>
      <c r="L23" s="67"/>
    </row>
    <row r="24" spans="1:12" x14ac:dyDescent="0.25">
      <c r="B24" s="68"/>
      <c r="C24" s="69"/>
      <c r="D24" s="69"/>
      <c r="E24" s="69"/>
      <c r="F24" s="69"/>
      <c r="G24" s="69"/>
      <c r="H24" s="69"/>
      <c r="I24" s="69"/>
      <c r="J24" s="69"/>
      <c r="K24" s="69"/>
      <c r="L24" s="70"/>
    </row>
    <row r="26" spans="1:12" ht="15.75" x14ac:dyDescent="0.25">
      <c r="B26" s="42" t="s">
        <v>21</v>
      </c>
      <c r="C26" s="43"/>
      <c r="D26" s="43"/>
      <c r="E26" s="43"/>
    </row>
    <row r="27" spans="1:12" x14ac:dyDescent="0.25">
      <c r="B27" s="44" t="s">
        <v>40</v>
      </c>
      <c r="C27" s="45"/>
      <c r="D27" s="45"/>
      <c r="E27" s="45"/>
      <c r="F27" s="45"/>
      <c r="G27" s="45"/>
      <c r="H27" s="45"/>
      <c r="I27" s="45"/>
      <c r="J27" s="45"/>
      <c r="K27" s="45"/>
      <c r="L27" s="46"/>
    </row>
    <row r="28" spans="1:12" x14ac:dyDescent="0.25">
      <c r="B28" s="47"/>
      <c r="C28" s="48"/>
      <c r="D28" s="48"/>
      <c r="E28" s="48"/>
      <c r="F28" s="48"/>
      <c r="G28" s="48"/>
      <c r="H28" s="48"/>
      <c r="I28" s="48"/>
      <c r="J28" s="48"/>
      <c r="K28" s="48"/>
      <c r="L28" s="49"/>
    </row>
    <row r="29" spans="1:12" x14ac:dyDescent="0.25">
      <c r="B29" s="47"/>
      <c r="C29" s="48"/>
      <c r="D29" s="48"/>
      <c r="E29" s="48"/>
      <c r="F29" s="48"/>
      <c r="G29" s="48"/>
      <c r="H29" s="48"/>
      <c r="I29" s="48"/>
      <c r="J29" s="48"/>
      <c r="K29" s="48"/>
      <c r="L29" s="49"/>
    </row>
    <row r="30" spans="1:12" x14ac:dyDescent="0.25">
      <c r="B30" s="47"/>
      <c r="C30" s="48"/>
      <c r="D30" s="48"/>
      <c r="E30" s="48"/>
      <c r="F30" s="48"/>
      <c r="G30" s="48"/>
      <c r="H30" s="48"/>
      <c r="I30" s="48"/>
      <c r="J30" s="48"/>
      <c r="K30" s="48"/>
      <c r="L30" s="49"/>
    </row>
    <row r="31" spans="1:12" x14ac:dyDescent="0.25">
      <c r="B31" s="50"/>
      <c r="C31" s="51"/>
      <c r="D31" s="51"/>
      <c r="E31" s="51"/>
      <c r="F31" s="51"/>
      <c r="G31" s="51"/>
      <c r="H31" s="51"/>
      <c r="I31" s="51"/>
      <c r="J31" s="51"/>
      <c r="K31" s="51"/>
      <c r="L31" s="52"/>
    </row>
    <row r="32" spans="1:12" ht="15.75" x14ac:dyDescent="0.25">
      <c r="B32" s="20"/>
      <c r="C32" s="20"/>
      <c r="D32" s="20"/>
      <c r="E32" s="20"/>
      <c r="F32" s="20"/>
      <c r="G32" s="20"/>
      <c r="H32" s="20"/>
      <c r="I32" s="20"/>
      <c r="J32" s="20"/>
      <c r="K32" s="20"/>
      <c r="L32" s="20"/>
    </row>
    <row r="33" spans="2:12" x14ac:dyDescent="0.25">
      <c r="B33" s="53" t="s">
        <v>22</v>
      </c>
      <c r="C33" s="54"/>
      <c r="D33" s="54"/>
      <c r="E33" s="54"/>
      <c r="F33" s="54"/>
      <c r="G33" s="54"/>
      <c r="H33" s="54"/>
      <c r="I33" s="54"/>
      <c r="J33" s="54"/>
      <c r="K33" s="54"/>
      <c r="L33" s="55"/>
    </row>
    <row r="34" spans="2:12" x14ac:dyDescent="0.25">
      <c r="B34" s="56"/>
      <c r="C34" s="57"/>
      <c r="D34" s="57"/>
      <c r="E34" s="57"/>
      <c r="F34" s="57"/>
      <c r="G34" s="57"/>
      <c r="H34" s="57"/>
      <c r="I34" s="57"/>
      <c r="J34" s="57"/>
      <c r="K34" s="57"/>
      <c r="L34" s="58"/>
    </row>
    <row r="35" spans="2:12" ht="15.75" x14ac:dyDescent="0.25">
      <c r="B35" s="21" t="s">
        <v>23</v>
      </c>
      <c r="C35" s="22"/>
      <c r="D35" s="22"/>
      <c r="E35" s="23"/>
      <c r="F35" s="22"/>
      <c r="G35" s="22" t="s">
        <v>27</v>
      </c>
      <c r="H35" s="22"/>
      <c r="I35" s="22"/>
      <c r="J35" s="22"/>
      <c r="K35" s="22"/>
      <c r="L35" s="24"/>
    </row>
    <row r="36" spans="2:12" ht="15.75" x14ac:dyDescent="0.25">
      <c r="B36" s="21" t="s">
        <v>24</v>
      </c>
      <c r="C36" s="22"/>
      <c r="D36" s="22"/>
      <c r="E36" s="22"/>
      <c r="F36" s="22"/>
      <c r="G36" s="22" t="s">
        <v>28</v>
      </c>
      <c r="H36" s="22"/>
      <c r="I36" s="22"/>
      <c r="J36" s="22"/>
      <c r="K36" s="22"/>
      <c r="L36" s="24"/>
    </row>
    <row r="37" spans="2:12" ht="15.75" x14ac:dyDescent="0.25">
      <c r="B37" s="21" t="s">
        <v>25</v>
      </c>
      <c r="C37" s="22"/>
      <c r="D37" s="22"/>
      <c r="E37" s="22"/>
      <c r="F37" s="22"/>
      <c r="G37" s="22" t="s">
        <v>25</v>
      </c>
      <c r="H37" s="22"/>
      <c r="I37" s="22"/>
      <c r="J37" s="22"/>
      <c r="K37" s="22"/>
      <c r="L37" s="24"/>
    </row>
    <row r="38" spans="2:12" ht="15.75" x14ac:dyDescent="0.25">
      <c r="B38" s="59" t="s">
        <v>30</v>
      </c>
      <c r="C38" s="60"/>
      <c r="D38" s="60"/>
      <c r="E38" s="22"/>
      <c r="F38" s="22"/>
      <c r="G38" s="61" t="s">
        <v>29</v>
      </c>
      <c r="H38" s="60"/>
      <c r="I38" s="60"/>
      <c r="J38" s="22"/>
      <c r="K38" s="22"/>
      <c r="L38" s="24"/>
    </row>
    <row r="39" spans="2:12" ht="15.75" x14ac:dyDescent="0.25">
      <c r="B39" s="25" t="s">
        <v>26</v>
      </c>
      <c r="C39" s="26"/>
      <c r="D39" s="27"/>
      <c r="E39" s="28"/>
      <c r="F39" s="28"/>
      <c r="G39" s="29" t="s">
        <v>31</v>
      </c>
      <c r="H39" s="26"/>
      <c r="I39" s="27"/>
      <c r="J39" s="28"/>
      <c r="K39" s="28"/>
      <c r="L39" s="30"/>
    </row>
    <row r="41" spans="2:12" x14ac:dyDescent="0.25">
      <c r="B41" s="41" t="s">
        <v>41</v>
      </c>
      <c r="C41" s="41"/>
      <c r="D41" s="41"/>
      <c r="E41" s="41"/>
      <c r="F41" s="41"/>
      <c r="G41" s="41"/>
      <c r="H41" s="41"/>
      <c r="I41" s="41"/>
      <c r="J41" s="41"/>
      <c r="K41" s="41"/>
      <c r="L41" s="41"/>
    </row>
    <row r="42" spans="2:12" x14ac:dyDescent="0.25">
      <c r="B42" s="41"/>
      <c r="C42" s="41"/>
      <c r="D42" s="41"/>
      <c r="E42" s="41"/>
      <c r="F42" s="41"/>
      <c r="G42" s="41"/>
      <c r="H42" s="41"/>
      <c r="I42" s="41"/>
      <c r="J42" s="41"/>
      <c r="K42" s="41"/>
      <c r="L42" s="41"/>
    </row>
  </sheetData>
  <mergeCells count="7">
    <mergeCell ref="B22:L24"/>
    <mergeCell ref="B41:L42"/>
    <mergeCell ref="B26:E26"/>
    <mergeCell ref="B27:L31"/>
    <mergeCell ref="B33:L34"/>
    <mergeCell ref="B38:D38"/>
    <mergeCell ref="G38:I38"/>
  </mergeCells>
  <hyperlinks>
    <hyperlink ref="B38" r:id="rId1"/>
    <hyperlink ref="G3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0"/>
  <sheetViews>
    <sheetView workbookViewId="0">
      <pane ySplit="12" topLeftCell="A13" activePane="bottomLeft" state="frozen"/>
      <selection pane="bottomLeft" sqref="A1:K1"/>
    </sheetView>
  </sheetViews>
  <sheetFormatPr defaultRowHeight="15" x14ac:dyDescent="0.25"/>
  <cols>
    <col min="1" max="1" width="16.140625" customWidth="1"/>
    <col min="2" max="2" width="49.140625" customWidth="1"/>
    <col min="3" max="8" width="0" hidden="1" customWidth="1"/>
    <col min="9" max="9" width="2.140625" style="6" customWidth="1"/>
    <col min="10" max="10" width="43" customWidth="1"/>
    <col min="11" max="11" width="11.5703125" hidden="1" customWidth="1"/>
    <col min="12" max="12" width="2.85546875" style="6" customWidth="1"/>
    <col min="13" max="13" width="32.5703125" style="9" bestFit="1" customWidth="1"/>
    <col min="14" max="16" width="42.140625" customWidth="1"/>
    <col min="17" max="17" width="22.28515625" bestFit="1" customWidth="1"/>
    <col min="18" max="26" width="0" hidden="1" customWidth="1"/>
  </cols>
  <sheetData>
    <row r="1" spans="1:25" x14ac:dyDescent="0.25">
      <c r="A1" s="73" t="s">
        <v>32</v>
      </c>
      <c r="B1" s="74"/>
      <c r="C1" s="74"/>
      <c r="D1" s="74"/>
      <c r="E1" s="74"/>
      <c r="F1" s="74"/>
      <c r="G1" s="74"/>
      <c r="H1" s="74"/>
      <c r="I1" s="74"/>
      <c r="J1" s="74"/>
      <c r="K1" s="74"/>
      <c r="M1" s="71" t="s">
        <v>33</v>
      </c>
      <c r="N1" s="72"/>
      <c r="O1" s="72"/>
      <c r="P1" s="72"/>
    </row>
    <row r="2" spans="1:25" x14ac:dyDescent="0.25">
      <c r="B2" t="s">
        <v>1</v>
      </c>
      <c r="J2" t="s">
        <v>8</v>
      </c>
      <c r="M2" s="10"/>
      <c r="N2" s="11"/>
      <c r="Q2" s="10"/>
    </row>
    <row r="3" spans="1:25" x14ac:dyDescent="0.25">
      <c r="B3" s="40" t="s">
        <v>2</v>
      </c>
      <c r="J3" s="40" t="s">
        <v>38</v>
      </c>
      <c r="M3" s="12" t="s">
        <v>12</v>
      </c>
      <c r="N3" s="32">
        <v>1</v>
      </c>
      <c r="O3" s="32">
        <v>0.5</v>
      </c>
      <c r="P3" s="32">
        <v>0</v>
      </c>
      <c r="Q3" s="10"/>
    </row>
    <row r="4" spans="1:25" x14ac:dyDescent="0.25">
      <c r="M4" s="12" t="s">
        <v>13</v>
      </c>
      <c r="N4" s="14">
        <f>1-N3</f>
        <v>0</v>
      </c>
      <c r="O4" s="31">
        <f t="shared" ref="O4:P4" si="0">1-O3</f>
        <v>0.5</v>
      </c>
      <c r="P4" s="31">
        <f t="shared" si="0"/>
        <v>1</v>
      </c>
      <c r="Q4" s="10"/>
    </row>
    <row r="5" spans="1:25" x14ac:dyDescent="0.25">
      <c r="M5" s="12" t="s">
        <v>11</v>
      </c>
      <c r="N5" s="33">
        <v>3.5</v>
      </c>
      <c r="O5" s="33">
        <v>3</v>
      </c>
      <c r="P5" s="33">
        <v>0</v>
      </c>
      <c r="Q5" s="10"/>
    </row>
    <row r="6" spans="1:25" x14ac:dyDescent="0.25">
      <c r="M6" s="12" t="s">
        <v>16</v>
      </c>
      <c r="N6" s="32">
        <v>0</v>
      </c>
      <c r="O6" s="32">
        <v>0.93</v>
      </c>
      <c r="P6" s="32">
        <v>0.94</v>
      </c>
      <c r="Q6" s="10"/>
    </row>
    <row r="7" spans="1:25" x14ac:dyDescent="0.25">
      <c r="M7" s="13" t="s">
        <v>14</v>
      </c>
      <c r="N7" s="33">
        <v>0</v>
      </c>
      <c r="O7" s="33">
        <v>2</v>
      </c>
      <c r="P7" s="33">
        <v>0</v>
      </c>
      <c r="Q7" s="10"/>
    </row>
    <row r="8" spans="1:25" ht="100.5" customHeight="1" x14ac:dyDescent="0.25">
      <c r="A8" s="7" t="s">
        <v>0</v>
      </c>
      <c r="B8" s="7" t="str">
        <f>[1]Price!B7</f>
        <v>Carcass</v>
      </c>
      <c r="C8" s="7" t="str">
        <f>[1]Price!C7</f>
        <v>Loin</v>
      </c>
      <c r="D8" s="7" t="str">
        <f>[1]Price!D7</f>
        <v>Butt</v>
      </c>
      <c r="E8" s="7" t="str">
        <f>[1]Price!E7</f>
        <v>Pic</v>
      </c>
      <c r="F8" s="7" t="str">
        <f>[1]Price!F7</f>
        <v>Rib</v>
      </c>
      <c r="G8" s="7" t="str">
        <f>[1]Price!G7</f>
        <v>Ham</v>
      </c>
      <c r="H8" s="7" t="str">
        <f>[1]Price!H7</f>
        <v xml:space="preserve">Belly </v>
      </c>
      <c r="J8" s="7" t="s">
        <v>9</v>
      </c>
      <c r="K8" s="7" t="s">
        <v>10</v>
      </c>
      <c r="N8" s="7" t="str">
        <f>$M3&amp;"="&amp;TEXT(N$3,"0.00%")&amp;"; "&amp;$M4&amp;"="&amp;TEXT(N$4,"0.00%")&amp;";                    "&amp;$M5&amp;"="&amp;TEXT(N$5,"$0.00")&amp;";  "&amp;$M6&amp;"="&amp;TEXT(N$6,"0.00%")&amp;";                             "&amp;$M7&amp;"="&amp;TEXT(N$7,"$0.00")&amp;"  "</f>
        <v xml:space="preserve">Western Cornbelt, Formula Weight=100.00%; Cutout, Formula Weight=0.00%;                    Premium "over" Western Cornbelt=$3.50;  Percent of cutout=0.00%;                             Premium "over" Cutout=$0.00  </v>
      </c>
      <c r="O8" s="7" t="str">
        <f t="shared" ref="O8:P8" si="1">$M3&amp;"="&amp;TEXT(O$3,"0.00%")&amp;"; "&amp;$M4&amp;"="&amp;TEXT(O$4,"0.00%")&amp;";                    "&amp;$M5&amp;"="&amp;TEXT(O$5,"$0.00")&amp;";  "&amp;$M6&amp;"="&amp;TEXT(O$6,"0.00%")&amp;";                             "&amp;$M7&amp;"="&amp;TEXT(O$7,"$0.00")&amp;"  "</f>
        <v xml:space="preserve">Western Cornbelt, Formula Weight=50.00%; Cutout, Formula Weight=50.00%;                    Premium "over" Western Cornbelt=$3.00;  Percent of cutout=93.00%;                             Premium "over" Cutout=$2.00  </v>
      </c>
      <c r="P8" s="7" t="str">
        <f t="shared" si="1"/>
        <v xml:space="preserve">Western Cornbelt, Formula Weight=0.00%; Cutout, Formula Weight=100.00%;                    Premium "over" Western Cornbelt=$0.00;  Percent of cutout=94.00%;                             Premium "over" Cutout=$0.00  </v>
      </c>
      <c r="Q8" s="10"/>
    </row>
    <row r="9" spans="1:25" x14ac:dyDescent="0.25">
      <c r="A9" s="1">
        <v>41642</v>
      </c>
      <c r="B9" s="5">
        <v>83.7</v>
      </c>
      <c r="C9" s="5">
        <v>90.96</v>
      </c>
      <c r="D9" s="5">
        <v>93.82</v>
      </c>
      <c r="E9" s="5">
        <v>69.73</v>
      </c>
      <c r="F9" s="5">
        <v>132.9</v>
      </c>
      <c r="G9" s="5">
        <v>68.989999999999995</v>
      </c>
      <c r="H9" s="5">
        <v>99.47</v>
      </c>
      <c r="J9" s="5">
        <v>77.739999999999995</v>
      </c>
      <c r="K9" s="4">
        <v>25193</v>
      </c>
      <c r="N9" s="8">
        <f>N$3*($J9+N$5)+N$4*($B9*N$6+N$7)</f>
        <v>81.239999999999995</v>
      </c>
      <c r="O9" s="8">
        <f t="shared" ref="O9:P24" si="2">O$3*($J9+O$5)+O$4*($B9*O$6+O$7)</f>
        <v>80.290500000000009</v>
      </c>
      <c r="P9" s="8">
        <f t="shared" si="2"/>
        <v>78.677999999999997</v>
      </c>
      <c r="R9" s="3">
        <f t="shared" ref="R9:R72" si="3">A9</f>
        <v>41642</v>
      </c>
      <c r="V9" s="8">
        <f>MAX(N9:P9)</f>
        <v>81.239999999999995</v>
      </c>
      <c r="W9">
        <f t="shared" ref="W9:W72" si="4">IF($V9=N9,1,0)</f>
        <v>1</v>
      </c>
      <c r="X9">
        <f t="shared" ref="X9:X72" si="5">IF($V9=O9,1,0)</f>
        <v>0</v>
      </c>
      <c r="Y9">
        <f t="shared" ref="Y9:Y72" si="6">IF($V9=P9,1,0)</f>
        <v>0</v>
      </c>
    </row>
    <row r="10" spans="1:25" x14ac:dyDescent="0.25">
      <c r="A10" s="1">
        <v>41649</v>
      </c>
      <c r="B10" s="5">
        <v>84.04</v>
      </c>
      <c r="C10" s="5">
        <v>90.97</v>
      </c>
      <c r="D10" s="5">
        <v>92.86</v>
      </c>
      <c r="E10" s="5">
        <v>65.83</v>
      </c>
      <c r="F10" s="5">
        <v>132.66999999999999</v>
      </c>
      <c r="G10" s="5">
        <v>70.37</v>
      </c>
      <c r="H10" s="5">
        <v>104.83</v>
      </c>
      <c r="J10" s="5">
        <v>78.209999999999994</v>
      </c>
      <c r="K10" s="4">
        <v>27498</v>
      </c>
      <c r="N10" s="8">
        <f t="shared" ref="N10:P64" si="7">N$3*($J10+N$5)+N$4*($B10*N$6+N$7)</f>
        <v>81.709999999999994</v>
      </c>
      <c r="O10" s="8">
        <f t="shared" si="2"/>
        <v>80.683599999999998</v>
      </c>
      <c r="P10" s="8">
        <f t="shared" si="2"/>
        <v>78.997600000000006</v>
      </c>
      <c r="R10" s="3">
        <f t="shared" si="3"/>
        <v>41649</v>
      </c>
      <c r="V10" s="8">
        <f t="shared" ref="V10:V73" si="8">MAX(N10:P10)</f>
        <v>81.709999999999994</v>
      </c>
      <c r="W10">
        <f t="shared" si="4"/>
        <v>1</v>
      </c>
      <c r="X10">
        <f t="shared" si="5"/>
        <v>0</v>
      </c>
      <c r="Y10">
        <f t="shared" si="6"/>
        <v>0</v>
      </c>
    </row>
    <row r="11" spans="1:25" x14ac:dyDescent="0.25">
      <c r="A11" s="1">
        <v>41656</v>
      </c>
      <c r="B11" s="5">
        <v>85.54</v>
      </c>
      <c r="C11" s="5">
        <v>93.07</v>
      </c>
      <c r="D11" s="5">
        <v>92.26</v>
      </c>
      <c r="E11" s="5">
        <v>63.67</v>
      </c>
      <c r="F11" s="5">
        <v>135.12</v>
      </c>
      <c r="G11" s="5">
        <v>71.959999999999994</v>
      </c>
      <c r="H11" s="5">
        <v>111.32</v>
      </c>
      <c r="J11" s="5">
        <v>78.23</v>
      </c>
      <c r="K11" s="4">
        <v>26612</v>
      </c>
      <c r="N11" s="8">
        <f t="shared" si="7"/>
        <v>81.73</v>
      </c>
      <c r="O11" s="8">
        <f t="shared" si="2"/>
        <v>81.391100000000009</v>
      </c>
      <c r="P11" s="8">
        <f t="shared" si="2"/>
        <v>80.407600000000002</v>
      </c>
      <c r="R11" s="3">
        <f t="shared" si="3"/>
        <v>41656</v>
      </c>
      <c r="V11" s="8">
        <f t="shared" si="8"/>
        <v>81.73</v>
      </c>
      <c r="W11">
        <f t="shared" si="4"/>
        <v>1</v>
      </c>
      <c r="X11">
        <f t="shared" si="5"/>
        <v>0</v>
      </c>
      <c r="Y11">
        <f t="shared" si="6"/>
        <v>0</v>
      </c>
    </row>
    <row r="12" spans="1:25" x14ac:dyDescent="0.25">
      <c r="A12" s="1">
        <v>41663</v>
      </c>
      <c r="B12" s="5">
        <v>87.67</v>
      </c>
      <c r="C12" s="5">
        <v>96.29</v>
      </c>
      <c r="D12" s="5">
        <v>95.09</v>
      </c>
      <c r="E12" s="5">
        <v>64.42</v>
      </c>
      <c r="F12" s="5">
        <v>141.08000000000001</v>
      </c>
      <c r="G12" s="5">
        <v>73.56</v>
      </c>
      <c r="H12" s="5">
        <v>112.1</v>
      </c>
      <c r="J12" s="5">
        <v>79.12</v>
      </c>
      <c r="K12" s="4">
        <v>30180</v>
      </c>
      <c r="N12" s="8">
        <f t="shared" si="7"/>
        <v>82.62</v>
      </c>
      <c r="O12" s="8">
        <f t="shared" si="2"/>
        <v>82.826549999999997</v>
      </c>
      <c r="P12" s="8">
        <f t="shared" si="2"/>
        <v>82.40979999999999</v>
      </c>
      <c r="R12" s="3">
        <f t="shared" si="3"/>
        <v>41663</v>
      </c>
      <c r="V12" s="8">
        <f t="shared" si="8"/>
        <v>82.826549999999997</v>
      </c>
      <c r="W12">
        <f t="shared" si="4"/>
        <v>0</v>
      </c>
      <c r="X12">
        <f t="shared" si="5"/>
        <v>1</v>
      </c>
      <c r="Y12">
        <f t="shared" si="6"/>
        <v>0</v>
      </c>
    </row>
    <row r="13" spans="1:25" x14ac:dyDescent="0.25">
      <c r="A13" s="1">
        <v>41670</v>
      </c>
      <c r="B13" s="5">
        <v>90.1</v>
      </c>
      <c r="C13" s="5">
        <v>97.33</v>
      </c>
      <c r="D13" s="5">
        <v>97.15</v>
      </c>
      <c r="E13" s="5">
        <v>64.14</v>
      </c>
      <c r="F13" s="5">
        <v>143.63</v>
      </c>
      <c r="G13" s="5">
        <v>76.989999999999995</v>
      </c>
      <c r="H13" s="5">
        <v>117.32</v>
      </c>
      <c r="J13" s="5">
        <v>80.48</v>
      </c>
      <c r="K13" s="4">
        <v>32640</v>
      </c>
      <c r="N13" s="8">
        <f t="shared" si="7"/>
        <v>83.98</v>
      </c>
      <c r="O13" s="8">
        <f t="shared" si="2"/>
        <v>84.636499999999998</v>
      </c>
      <c r="P13" s="8">
        <f t="shared" si="2"/>
        <v>84.693999999999988</v>
      </c>
      <c r="R13" s="3">
        <f t="shared" si="3"/>
        <v>41670</v>
      </c>
      <c r="V13" s="8">
        <f t="shared" si="8"/>
        <v>84.693999999999988</v>
      </c>
      <c r="W13">
        <f t="shared" si="4"/>
        <v>0</v>
      </c>
      <c r="X13">
        <f t="shared" si="5"/>
        <v>0</v>
      </c>
      <c r="Y13">
        <f t="shared" si="6"/>
        <v>1</v>
      </c>
    </row>
    <row r="14" spans="1:25" x14ac:dyDescent="0.25">
      <c r="A14" s="1">
        <v>41677</v>
      </c>
      <c r="B14" s="5">
        <v>91.31</v>
      </c>
      <c r="C14" s="5">
        <v>98.86</v>
      </c>
      <c r="D14" s="5">
        <v>97.65</v>
      </c>
      <c r="E14" s="5">
        <v>64.17</v>
      </c>
      <c r="F14" s="5">
        <v>143.19999999999999</v>
      </c>
      <c r="G14" s="5">
        <v>77.599999999999994</v>
      </c>
      <c r="H14" s="5">
        <v>121.1</v>
      </c>
      <c r="J14" s="5">
        <v>82.48</v>
      </c>
      <c r="K14" s="4">
        <v>25295</v>
      </c>
      <c r="N14" s="8">
        <f t="shared" si="7"/>
        <v>85.98</v>
      </c>
      <c r="O14" s="8">
        <f t="shared" si="2"/>
        <v>86.199150000000003</v>
      </c>
      <c r="P14" s="8">
        <f t="shared" si="2"/>
        <v>85.831400000000002</v>
      </c>
      <c r="R14" s="3">
        <f t="shared" si="3"/>
        <v>41677</v>
      </c>
      <c r="V14" s="8">
        <f t="shared" si="8"/>
        <v>86.199150000000003</v>
      </c>
      <c r="W14">
        <f t="shared" si="4"/>
        <v>0</v>
      </c>
      <c r="X14">
        <f t="shared" si="5"/>
        <v>1</v>
      </c>
      <c r="Y14">
        <f t="shared" si="6"/>
        <v>0</v>
      </c>
    </row>
    <row r="15" spans="1:25" x14ac:dyDescent="0.25">
      <c r="A15" s="1">
        <v>41684</v>
      </c>
      <c r="B15" s="5">
        <v>93.8</v>
      </c>
      <c r="C15" s="5">
        <v>99.62</v>
      </c>
      <c r="D15" s="5">
        <v>101.74</v>
      </c>
      <c r="E15" s="5">
        <v>65.680000000000007</v>
      </c>
      <c r="F15" s="5">
        <v>143.46</v>
      </c>
      <c r="G15" s="5">
        <v>80.83</v>
      </c>
      <c r="H15" s="5">
        <v>127.09</v>
      </c>
      <c r="J15" s="5">
        <v>84.73</v>
      </c>
      <c r="K15" s="4">
        <v>31072</v>
      </c>
      <c r="N15" s="8">
        <f t="shared" si="7"/>
        <v>88.23</v>
      </c>
      <c r="O15" s="8">
        <f t="shared" si="2"/>
        <v>88.481999999999999</v>
      </c>
      <c r="P15" s="8">
        <f t="shared" si="2"/>
        <v>88.171999999999997</v>
      </c>
      <c r="R15" s="3">
        <f t="shared" si="3"/>
        <v>41684</v>
      </c>
      <c r="V15" s="8">
        <f t="shared" si="8"/>
        <v>88.481999999999999</v>
      </c>
      <c r="W15">
        <f t="shared" si="4"/>
        <v>0</v>
      </c>
      <c r="X15">
        <f t="shared" si="5"/>
        <v>1</v>
      </c>
      <c r="Y15">
        <f t="shared" si="6"/>
        <v>0</v>
      </c>
    </row>
    <row r="16" spans="1:25" x14ac:dyDescent="0.25">
      <c r="A16" s="1">
        <v>41691</v>
      </c>
      <c r="B16" s="5">
        <v>96.39</v>
      </c>
      <c r="C16" s="5">
        <v>103.86</v>
      </c>
      <c r="D16" s="5">
        <v>105.19</v>
      </c>
      <c r="E16" s="5">
        <v>67.94</v>
      </c>
      <c r="F16" s="5">
        <v>144.82</v>
      </c>
      <c r="G16" s="5">
        <v>80.75</v>
      </c>
      <c r="H16" s="5">
        <v>132.37</v>
      </c>
      <c r="J16" s="5">
        <v>90.33</v>
      </c>
      <c r="K16" s="4">
        <v>23245</v>
      </c>
      <c r="N16" s="8">
        <f t="shared" si="7"/>
        <v>93.83</v>
      </c>
      <c r="O16" s="8">
        <f t="shared" si="2"/>
        <v>92.486350000000002</v>
      </c>
      <c r="P16" s="8">
        <f t="shared" si="2"/>
        <v>90.6066</v>
      </c>
      <c r="R16" s="3">
        <f t="shared" si="3"/>
        <v>41691</v>
      </c>
      <c r="V16" s="8">
        <f t="shared" si="8"/>
        <v>93.83</v>
      </c>
      <c r="W16">
        <f t="shared" si="4"/>
        <v>1</v>
      </c>
      <c r="X16">
        <f t="shared" si="5"/>
        <v>0</v>
      </c>
      <c r="Y16">
        <f t="shared" si="6"/>
        <v>0</v>
      </c>
    </row>
    <row r="17" spans="1:25" x14ac:dyDescent="0.25">
      <c r="A17" s="1">
        <v>41698</v>
      </c>
      <c r="B17" s="5">
        <v>101.71</v>
      </c>
      <c r="C17" s="5">
        <v>110.71</v>
      </c>
      <c r="D17" s="5">
        <v>109</v>
      </c>
      <c r="E17" s="5">
        <v>71.36</v>
      </c>
      <c r="F17" s="5">
        <v>148.4</v>
      </c>
      <c r="G17" s="5">
        <v>83.56</v>
      </c>
      <c r="H17" s="5">
        <v>143.79</v>
      </c>
      <c r="J17" s="5">
        <v>96.97</v>
      </c>
      <c r="K17" s="4">
        <v>20756</v>
      </c>
      <c r="N17" s="8">
        <f t="shared" si="7"/>
        <v>100.47</v>
      </c>
      <c r="O17" s="8">
        <f t="shared" si="2"/>
        <v>98.280149999999992</v>
      </c>
      <c r="P17" s="8">
        <f t="shared" si="2"/>
        <v>95.607399999999984</v>
      </c>
      <c r="R17" s="3">
        <f t="shared" si="3"/>
        <v>41698</v>
      </c>
      <c r="V17" s="8">
        <f t="shared" si="8"/>
        <v>100.47</v>
      </c>
      <c r="W17">
        <f t="shared" si="4"/>
        <v>1</v>
      </c>
      <c r="X17">
        <f t="shared" si="5"/>
        <v>0</v>
      </c>
      <c r="Y17">
        <f t="shared" si="6"/>
        <v>0</v>
      </c>
    </row>
    <row r="18" spans="1:25" x14ac:dyDescent="0.25">
      <c r="A18" s="1">
        <v>41705</v>
      </c>
      <c r="B18" s="5">
        <v>109</v>
      </c>
      <c r="C18" s="5">
        <v>120.86</v>
      </c>
      <c r="D18" s="5">
        <v>117.12</v>
      </c>
      <c r="E18" s="5">
        <v>76.8</v>
      </c>
      <c r="F18" s="5">
        <v>152.66</v>
      </c>
      <c r="G18" s="5">
        <v>88.83</v>
      </c>
      <c r="H18" s="5">
        <v>154.56</v>
      </c>
      <c r="J18" s="5">
        <v>104.14</v>
      </c>
      <c r="K18" s="4">
        <v>24123</v>
      </c>
      <c r="N18" s="8">
        <f t="shared" si="7"/>
        <v>107.64</v>
      </c>
      <c r="O18" s="8">
        <f t="shared" si="2"/>
        <v>105.255</v>
      </c>
      <c r="P18" s="8">
        <f t="shared" si="2"/>
        <v>102.46</v>
      </c>
      <c r="R18" s="3">
        <f t="shared" si="3"/>
        <v>41705</v>
      </c>
      <c r="V18" s="8">
        <f t="shared" si="8"/>
        <v>107.64</v>
      </c>
      <c r="W18">
        <f t="shared" si="4"/>
        <v>1</v>
      </c>
      <c r="X18">
        <f t="shared" si="5"/>
        <v>0</v>
      </c>
      <c r="Y18">
        <f t="shared" si="6"/>
        <v>0</v>
      </c>
    </row>
    <row r="19" spans="1:25" x14ac:dyDescent="0.25">
      <c r="A19" s="1">
        <v>41712</v>
      </c>
      <c r="B19" s="5">
        <v>119.86</v>
      </c>
      <c r="C19" s="5">
        <v>133.61000000000001</v>
      </c>
      <c r="D19" s="5">
        <v>133.58000000000001</v>
      </c>
      <c r="E19" s="5">
        <v>87.35</v>
      </c>
      <c r="F19" s="5">
        <v>163.94</v>
      </c>
      <c r="G19" s="5">
        <v>94.63</v>
      </c>
      <c r="H19" s="5">
        <v>170.39</v>
      </c>
      <c r="J19" s="5">
        <v>111.94</v>
      </c>
      <c r="K19" s="4">
        <v>23554</v>
      </c>
      <c r="N19" s="8">
        <f t="shared" si="7"/>
        <v>115.44</v>
      </c>
      <c r="O19" s="8">
        <f t="shared" si="2"/>
        <v>114.20490000000001</v>
      </c>
      <c r="P19" s="8">
        <f t="shared" si="2"/>
        <v>112.66839999999999</v>
      </c>
      <c r="R19" s="3">
        <f t="shared" si="3"/>
        <v>41712</v>
      </c>
      <c r="V19" s="8">
        <f t="shared" si="8"/>
        <v>115.44</v>
      </c>
      <c r="W19">
        <f t="shared" si="4"/>
        <v>1</v>
      </c>
      <c r="X19">
        <f t="shared" si="5"/>
        <v>0</v>
      </c>
      <c r="Y19">
        <f t="shared" si="6"/>
        <v>0</v>
      </c>
    </row>
    <row r="20" spans="1:25" x14ac:dyDescent="0.25">
      <c r="A20" s="1">
        <v>41719</v>
      </c>
      <c r="B20" s="5">
        <v>130.13</v>
      </c>
      <c r="C20" s="5">
        <v>146.32</v>
      </c>
      <c r="D20" s="5">
        <v>148.69999999999999</v>
      </c>
      <c r="E20" s="5">
        <v>96.23</v>
      </c>
      <c r="F20" s="5">
        <v>174.07</v>
      </c>
      <c r="G20" s="5">
        <v>103.32</v>
      </c>
      <c r="H20" s="5">
        <v>181.8</v>
      </c>
      <c r="J20" s="5">
        <v>123.51</v>
      </c>
      <c r="K20" s="4">
        <v>27429</v>
      </c>
      <c r="N20" s="8">
        <f t="shared" si="7"/>
        <v>127.01</v>
      </c>
      <c r="O20" s="8">
        <f t="shared" si="2"/>
        <v>124.76545</v>
      </c>
      <c r="P20" s="8">
        <f t="shared" si="2"/>
        <v>122.3222</v>
      </c>
      <c r="R20" s="3">
        <f t="shared" si="3"/>
        <v>41719</v>
      </c>
      <c r="V20" s="8">
        <f t="shared" si="8"/>
        <v>127.01</v>
      </c>
      <c r="W20">
        <f t="shared" si="4"/>
        <v>1</v>
      </c>
      <c r="X20">
        <f t="shared" si="5"/>
        <v>0</v>
      </c>
      <c r="Y20">
        <f t="shared" si="6"/>
        <v>0</v>
      </c>
    </row>
    <row r="21" spans="1:25" x14ac:dyDescent="0.25">
      <c r="A21" s="1">
        <v>41726</v>
      </c>
      <c r="B21" s="5">
        <v>131.4</v>
      </c>
      <c r="C21" s="5">
        <v>137.28</v>
      </c>
      <c r="D21" s="5">
        <v>150.87</v>
      </c>
      <c r="E21" s="5">
        <v>101.84</v>
      </c>
      <c r="F21" s="5">
        <v>172.84</v>
      </c>
      <c r="G21" s="5">
        <v>110.23</v>
      </c>
      <c r="H21" s="5">
        <v>188.51</v>
      </c>
      <c r="J21" s="5">
        <v>127.34</v>
      </c>
      <c r="K21" s="4">
        <v>23472</v>
      </c>
      <c r="N21" s="8">
        <f t="shared" si="7"/>
        <v>130.84</v>
      </c>
      <c r="O21" s="8">
        <f t="shared" si="2"/>
        <v>127.27100000000002</v>
      </c>
      <c r="P21" s="8">
        <f t="shared" si="2"/>
        <v>123.51600000000001</v>
      </c>
      <c r="R21" s="3">
        <f t="shared" si="3"/>
        <v>41726</v>
      </c>
      <c r="V21" s="8">
        <f t="shared" si="8"/>
        <v>130.84</v>
      </c>
      <c r="W21">
        <f t="shared" si="4"/>
        <v>1</v>
      </c>
      <c r="X21">
        <f t="shared" si="5"/>
        <v>0</v>
      </c>
      <c r="Y21">
        <f t="shared" si="6"/>
        <v>0</v>
      </c>
    </row>
    <row r="22" spans="1:25" x14ac:dyDescent="0.25">
      <c r="A22" s="1">
        <v>41733</v>
      </c>
      <c r="B22" s="5">
        <v>131.97</v>
      </c>
      <c r="C22" s="5">
        <v>129.36000000000001</v>
      </c>
      <c r="D22" s="5">
        <v>143.04</v>
      </c>
      <c r="E22" s="5">
        <v>108.01</v>
      </c>
      <c r="F22" s="5">
        <v>167</v>
      </c>
      <c r="G22" s="5">
        <v>114.67</v>
      </c>
      <c r="H22" s="5">
        <v>199.72</v>
      </c>
      <c r="J22" s="5">
        <v>127.41</v>
      </c>
      <c r="K22" s="4">
        <v>17638</v>
      </c>
      <c r="N22" s="8">
        <f t="shared" si="7"/>
        <v>130.91</v>
      </c>
      <c r="O22" s="8">
        <f t="shared" si="2"/>
        <v>127.57105</v>
      </c>
      <c r="P22" s="8">
        <f t="shared" si="2"/>
        <v>124.05179999999999</v>
      </c>
      <c r="R22" s="3">
        <f t="shared" si="3"/>
        <v>41733</v>
      </c>
      <c r="V22" s="8">
        <f t="shared" si="8"/>
        <v>130.91</v>
      </c>
      <c r="W22">
        <f t="shared" si="4"/>
        <v>1</v>
      </c>
      <c r="X22">
        <f t="shared" si="5"/>
        <v>0</v>
      </c>
      <c r="Y22">
        <f t="shared" si="6"/>
        <v>0</v>
      </c>
    </row>
    <row r="23" spans="1:25" x14ac:dyDescent="0.25">
      <c r="A23" s="1">
        <v>41740</v>
      </c>
      <c r="B23" s="5">
        <v>127.17</v>
      </c>
      <c r="C23" s="5">
        <v>125.69</v>
      </c>
      <c r="D23" s="5">
        <v>136.57</v>
      </c>
      <c r="E23" s="5">
        <v>107.12</v>
      </c>
      <c r="F23" s="5">
        <v>161.55000000000001</v>
      </c>
      <c r="G23" s="5">
        <v>104.19</v>
      </c>
      <c r="H23" s="5">
        <v>197.58</v>
      </c>
      <c r="J23" s="5">
        <v>122.27</v>
      </c>
      <c r="K23" s="4">
        <v>16162</v>
      </c>
      <c r="N23" s="8">
        <f t="shared" si="7"/>
        <v>125.77</v>
      </c>
      <c r="O23" s="8">
        <f t="shared" si="2"/>
        <v>122.76904999999999</v>
      </c>
      <c r="P23" s="8">
        <f t="shared" si="2"/>
        <v>119.5398</v>
      </c>
      <c r="R23" s="3">
        <f t="shared" si="3"/>
        <v>41740</v>
      </c>
      <c r="V23" s="8">
        <f t="shared" si="8"/>
        <v>125.77</v>
      </c>
      <c r="W23">
        <f t="shared" si="4"/>
        <v>1</v>
      </c>
      <c r="X23">
        <f t="shared" si="5"/>
        <v>0</v>
      </c>
      <c r="Y23">
        <f t="shared" si="6"/>
        <v>0</v>
      </c>
    </row>
    <row r="24" spans="1:25" x14ac:dyDescent="0.25">
      <c r="A24" s="1">
        <v>41747</v>
      </c>
      <c r="B24" s="5">
        <v>121.74</v>
      </c>
      <c r="C24" s="5">
        <v>124.02</v>
      </c>
      <c r="D24" s="5">
        <v>135.44999999999999</v>
      </c>
      <c r="E24" s="5">
        <v>107.44</v>
      </c>
      <c r="F24" s="5">
        <v>154.32</v>
      </c>
      <c r="G24" s="5">
        <v>99.06</v>
      </c>
      <c r="H24" s="5">
        <v>177.41</v>
      </c>
      <c r="J24" s="5">
        <v>116.35</v>
      </c>
      <c r="K24" s="4">
        <v>16165</v>
      </c>
      <c r="N24" s="8">
        <f t="shared" si="7"/>
        <v>119.85</v>
      </c>
      <c r="O24" s="8">
        <f t="shared" si="2"/>
        <v>117.2841</v>
      </c>
      <c r="P24" s="8">
        <f t="shared" si="2"/>
        <v>114.43559999999999</v>
      </c>
      <c r="R24" s="3">
        <f t="shared" si="3"/>
        <v>41747</v>
      </c>
      <c r="V24" s="8">
        <f t="shared" si="8"/>
        <v>119.85</v>
      </c>
      <c r="W24">
        <f t="shared" si="4"/>
        <v>1</v>
      </c>
      <c r="X24">
        <f t="shared" si="5"/>
        <v>0</v>
      </c>
      <c r="Y24">
        <f t="shared" si="6"/>
        <v>0</v>
      </c>
    </row>
    <row r="25" spans="1:25" x14ac:dyDescent="0.25">
      <c r="A25" s="1">
        <v>41754</v>
      </c>
      <c r="B25" s="5">
        <v>117.35</v>
      </c>
      <c r="C25" s="5">
        <v>123.67</v>
      </c>
      <c r="D25" s="5">
        <v>142.80000000000001</v>
      </c>
      <c r="E25" s="5">
        <v>102.75</v>
      </c>
      <c r="F25" s="5">
        <v>151.66999999999999</v>
      </c>
      <c r="G25" s="5">
        <v>98.84</v>
      </c>
      <c r="H25" s="5">
        <v>150.36000000000001</v>
      </c>
      <c r="J25" s="5">
        <v>114.62</v>
      </c>
      <c r="K25" s="4">
        <v>20615</v>
      </c>
      <c r="N25" s="8">
        <f t="shared" si="7"/>
        <v>118.12</v>
      </c>
      <c r="O25" s="8">
        <f t="shared" si="7"/>
        <v>114.37775000000001</v>
      </c>
      <c r="P25" s="8">
        <f t="shared" si="7"/>
        <v>110.30899999999998</v>
      </c>
      <c r="R25" s="3">
        <f t="shared" si="3"/>
        <v>41754</v>
      </c>
      <c r="V25" s="8">
        <f t="shared" si="8"/>
        <v>118.12</v>
      </c>
      <c r="W25">
        <f t="shared" si="4"/>
        <v>1</v>
      </c>
      <c r="X25">
        <f t="shared" si="5"/>
        <v>0</v>
      </c>
      <c r="Y25">
        <f t="shared" si="6"/>
        <v>0</v>
      </c>
    </row>
    <row r="26" spans="1:25" x14ac:dyDescent="0.25">
      <c r="A26" s="1">
        <v>41761</v>
      </c>
      <c r="B26" s="5">
        <v>115.41</v>
      </c>
      <c r="C26" s="5">
        <v>120.87</v>
      </c>
      <c r="D26" s="5">
        <v>146.37</v>
      </c>
      <c r="E26" s="5">
        <v>99.81</v>
      </c>
      <c r="F26" s="5">
        <v>149.9</v>
      </c>
      <c r="G26" s="5">
        <v>98.96</v>
      </c>
      <c r="H26" s="5">
        <v>141.52000000000001</v>
      </c>
      <c r="J26" s="5">
        <v>111.74</v>
      </c>
      <c r="K26" s="4">
        <v>25991</v>
      </c>
      <c r="N26" s="8">
        <f t="shared" si="7"/>
        <v>115.24</v>
      </c>
      <c r="O26" s="8">
        <f t="shared" si="7"/>
        <v>112.03565</v>
      </c>
      <c r="P26" s="8">
        <f t="shared" si="7"/>
        <v>108.48539999999998</v>
      </c>
      <c r="R26" s="3">
        <f t="shared" si="3"/>
        <v>41761</v>
      </c>
      <c r="V26" s="8">
        <f t="shared" si="8"/>
        <v>115.24</v>
      </c>
      <c r="W26">
        <f t="shared" si="4"/>
        <v>1</v>
      </c>
      <c r="X26">
        <f t="shared" si="5"/>
        <v>0</v>
      </c>
      <c r="Y26">
        <f t="shared" si="6"/>
        <v>0</v>
      </c>
    </row>
    <row r="27" spans="1:25" x14ac:dyDescent="0.25">
      <c r="A27" s="1">
        <v>41768</v>
      </c>
      <c r="B27" s="5">
        <v>112.82</v>
      </c>
      <c r="C27" s="5">
        <v>114.36</v>
      </c>
      <c r="D27" s="5">
        <v>138.30000000000001</v>
      </c>
      <c r="E27" s="5">
        <v>97.64</v>
      </c>
      <c r="F27" s="5">
        <v>148.61000000000001</v>
      </c>
      <c r="G27" s="5">
        <v>100.43</v>
      </c>
      <c r="H27" s="5">
        <v>142.28</v>
      </c>
      <c r="J27" s="5">
        <v>112.29</v>
      </c>
      <c r="K27" s="4">
        <v>22591</v>
      </c>
      <c r="N27" s="8">
        <f t="shared" si="7"/>
        <v>115.79</v>
      </c>
      <c r="O27" s="8">
        <f t="shared" si="7"/>
        <v>111.1063</v>
      </c>
      <c r="P27" s="8">
        <f t="shared" si="7"/>
        <v>106.05079999999998</v>
      </c>
      <c r="R27" s="3">
        <f t="shared" si="3"/>
        <v>41768</v>
      </c>
      <c r="V27" s="8">
        <f t="shared" si="8"/>
        <v>115.79</v>
      </c>
      <c r="W27">
        <f t="shared" si="4"/>
        <v>1</v>
      </c>
      <c r="X27">
        <f t="shared" si="5"/>
        <v>0</v>
      </c>
      <c r="Y27">
        <f t="shared" si="6"/>
        <v>0</v>
      </c>
    </row>
    <row r="28" spans="1:25" x14ac:dyDescent="0.25">
      <c r="A28" s="1">
        <v>41775</v>
      </c>
      <c r="B28" s="5">
        <v>113.16</v>
      </c>
      <c r="C28" s="5">
        <v>115.85</v>
      </c>
      <c r="D28" s="5">
        <v>133.13</v>
      </c>
      <c r="E28" s="5">
        <v>94.36</v>
      </c>
      <c r="F28" s="5">
        <v>155.66999999999999</v>
      </c>
      <c r="G28" s="5">
        <v>101.79</v>
      </c>
      <c r="H28" s="5">
        <v>143.03</v>
      </c>
      <c r="J28" s="5">
        <v>108.95</v>
      </c>
      <c r="K28" s="4">
        <v>22093</v>
      </c>
      <c r="N28" s="8">
        <f t="shared" si="7"/>
        <v>112.45</v>
      </c>
      <c r="O28" s="8">
        <f t="shared" si="7"/>
        <v>109.59440000000001</v>
      </c>
      <c r="P28" s="8">
        <f t="shared" si="7"/>
        <v>106.37039999999999</v>
      </c>
      <c r="R28" s="3">
        <f t="shared" si="3"/>
        <v>41775</v>
      </c>
      <c r="V28" s="8">
        <f t="shared" si="8"/>
        <v>112.45</v>
      </c>
      <c r="W28">
        <f t="shared" si="4"/>
        <v>1</v>
      </c>
      <c r="X28">
        <f t="shared" si="5"/>
        <v>0</v>
      </c>
      <c r="Y28">
        <f t="shared" si="6"/>
        <v>0</v>
      </c>
    </row>
    <row r="29" spans="1:25" x14ac:dyDescent="0.25">
      <c r="A29" s="1">
        <v>41782</v>
      </c>
      <c r="B29" s="5">
        <v>115.03</v>
      </c>
      <c r="C29" s="5">
        <v>116.1</v>
      </c>
      <c r="D29" s="5">
        <v>136.27000000000001</v>
      </c>
      <c r="E29" s="5">
        <v>93.2</v>
      </c>
      <c r="F29" s="5">
        <v>159.30000000000001</v>
      </c>
      <c r="G29" s="5">
        <v>102.74</v>
      </c>
      <c r="H29" s="5">
        <v>150.72</v>
      </c>
      <c r="J29" s="5">
        <v>109.43</v>
      </c>
      <c r="K29" s="4">
        <v>15135</v>
      </c>
      <c r="N29" s="8">
        <f t="shared" si="7"/>
        <v>112.93</v>
      </c>
      <c r="O29" s="8">
        <f t="shared" si="7"/>
        <v>110.70395000000001</v>
      </c>
      <c r="P29" s="8">
        <f t="shared" si="7"/>
        <v>108.12819999999999</v>
      </c>
      <c r="R29" s="3">
        <f t="shared" si="3"/>
        <v>41782</v>
      </c>
      <c r="V29" s="8">
        <f t="shared" si="8"/>
        <v>112.93</v>
      </c>
      <c r="W29">
        <f t="shared" si="4"/>
        <v>1</v>
      </c>
      <c r="X29">
        <f t="shared" si="5"/>
        <v>0</v>
      </c>
      <c r="Y29">
        <f t="shared" si="6"/>
        <v>0</v>
      </c>
    </row>
    <row r="30" spans="1:25" x14ac:dyDescent="0.25">
      <c r="A30" s="1">
        <v>41789</v>
      </c>
      <c r="B30" s="5">
        <v>114.48</v>
      </c>
      <c r="C30" s="5">
        <v>117.55</v>
      </c>
      <c r="D30" s="5">
        <v>139.19</v>
      </c>
      <c r="E30" s="5">
        <v>94.17</v>
      </c>
      <c r="F30" s="5">
        <v>151.47999999999999</v>
      </c>
      <c r="G30" s="5">
        <v>103.02</v>
      </c>
      <c r="H30" s="5">
        <v>142.12</v>
      </c>
      <c r="J30" s="5">
        <v>108.48</v>
      </c>
      <c r="K30" s="4">
        <v>12227</v>
      </c>
      <c r="N30" s="8">
        <f t="shared" si="7"/>
        <v>111.98</v>
      </c>
      <c r="O30" s="8">
        <f t="shared" si="7"/>
        <v>109.97320000000001</v>
      </c>
      <c r="P30" s="8">
        <f t="shared" si="7"/>
        <v>107.6112</v>
      </c>
      <c r="R30" s="3">
        <f t="shared" si="3"/>
        <v>41789</v>
      </c>
      <c r="V30" s="8">
        <f t="shared" si="8"/>
        <v>111.98</v>
      </c>
      <c r="W30">
        <f t="shared" si="4"/>
        <v>1</v>
      </c>
      <c r="X30">
        <f t="shared" si="5"/>
        <v>0</v>
      </c>
      <c r="Y30">
        <f t="shared" si="6"/>
        <v>0</v>
      </c>
    </row>
    <row r="31" spans="1:25" x14ac:dyDescent="0.25">
      <c r="A31" s="1">
        <v>41796</v>
      </c>
      <c r="B31" s="5">
        <v>118.87</v>
      </c>
      <c r="C31" s="5">
        <v>120.24</v>
      </c>
      <c r="D31" s="5">
        <v>141.51</v>
      </c>
      <c r="E31" s="5">
        <v>95.97</v>
      </c>
      <c r="F31" s="5">
        <v>150.02000000000001</v>
      </c>
      <c r="G31" s="5">
        <v>111.5</v>
      </c>
      <c r="H31" s="5">
        <v>151.52000000000001</v>
      </c>
      <c r="J31" s="5">
        <v>109.86</v>
      </c>
      <c r="K31" s="4">
        <v>19183</v>
      </c>
      <c r="N31" s="8">
        <f t="shared" si="7"/>
        <v>113.36</v>
      </c>
      <c r="O31" s="8">
        <f t="shared" si="7"/>
        <v>112.70455000000001</v>
      </c>
      <c r="P31" s="8">
        <f t="shared" si="7"/>
        <v>111.73779999999999</v>
      </c>
      <c r="R31" s="3">
        <f t="shared" si="3"/>
        <v>41796</v>
      </c>
      <c r="V31" s="8">
        <f t="shared" si="8"/>
        <v>113.36</v>
      </c>
      <c r="W31">
        <f t="shared" si="4"/>
        <v>1</v>
      </c>
      <c r="X31">
        <f t="shared" si="5"/>
        <v>0</v>
      </c>
      <c r="Y31">
        <f t="shared" si="6"/>
        <v>0</v>
      </c>
    </row>
    <row r="32" spans="1:25" x14ac:dyDescent="0.25">
      <c r="A32" s="1">
        <v>41803</v>
      </c>
      <c r="B32" s="5">
        <v>121.96</v>
      </c>
      <c r="C32" s="5">
        <v>122.06</v>
      </c>
      <c r="D32" s="5">
        <v>143</v>
      </c>
      <c r="E32" s="5">
        <v>96.92</v>
      </c>
      <c r="F32" s="5">
        <v>154.13999999999999</v>
      </c>
      <c r="G32" s="5">
        <v>115.1</v>
      </c>
      <c r="H32" s="5">
        <v>159.19</v>
      </c>
      <c r="J32" s="5">
        <v>115.08</v>
      </c>
      <c r="K32" s="4">
        <v>22726</v>
      </c>
      <c r="N32" s="8">
        <f t="shared" si="7"/>
        <v>118.58</v>
      </c>
      <c r="O32" s="8">
        <f t="shared" si="7"/>
        <v>116.75139999999999</v>
      </c>
      <c r="P32" s="8">
        <f t="shared" si="7"/>
        <v>114.64239999999998</v>
      </c>
      <c r="R32" s="3">
        <f t="shared" si="3"/>
        <v>41803</v>
      </c>
      <c r="V32" s="8">
        <f t="shared" si="8"/>
        <v>118.58</v>
      </c>
      <c r="W32">
        <f t="shared" si="4"/>
        <v>1</v>
      </c>
      <c r="X32">
        <f t="shared" si="5"/>
        <v>0</v>
      </c>
      <c r="Y32">
        <f t="shared" si="6"/>
        <v>0</v>
      </c>
    </row>
    <row r="33" spans="1:25" x14ac:dyDescent="0.25">
      <c r="A33" s="1">
        <v>41810</v>
      </c>
      <c r="B33" s="5">
        <v>125.81</v>
      </c>
      <c r="C33" s="5">
        <v>126.64</v>
      </c>
      <c r="D33" s="5">
        <v>145.27000000000001</v>
      </c>
      <c r="E33" s="5">
        <v>97.8</v>
      </c>
      <c r="F33" s="5">
        <v>164.63</v>
      </c>
      <c r="G33" s="5">
        <v>119.32</v>
      </c>
      <c r="H33" s="5">
        <v>164.7</v>
      </c>
      <c r="J33" s="5">
        <v>119.42</v>
      </c>
      <c r="K33" s="4">
        <v>21155</v>
      </c>
      <c r="N33" s="8">
        <f t="shared" si="7"/>
        <v>122.92</v>
      </c>
      <c r="O33" s="8">
        <f t="shared" si="7"/>
        <v>120.71165000000001</v>
      </c>
      <c r="P33" s="8">
        <f t="shared" si="7"/>
        <v>118.26139999999999</v>
      </c>
      <c r="R33" s="3">
        <f t="shared" si="3"/>
        <v>41810</v>
      </c>
      <c r="V33" s="8">
        <f t="shared" si="8"/>
        <v>122.92</v>
      </c>
      <c r="W33">
        <f t="shared" si="4"/>
        <v>1</v>
      </c>
      <c r="X33">
        <f t="shared" si="5"/>
        <v>0</v>
      </c>
      <c r="Y33">
        <f t="shared" si="6"/>
        <v>0</v>
      </c>
    </row>
    <row r="34" spans="1:25" x14ac:dyDescent="0.25">
      <c r="A34" s="1">
        <v>41817</v>
      </c>
      <c r="B34" s="5">
        <v>131.94999999999999</v>
      </c>
      <c r="C34" s="5">
        <v>132.43</v>
      </c>
      <c r="D34" s="5">
        <v>148.72</v>
      </c>
      <c r="E34" s="5">
        <v>99.89</v>
      </c>
      <c r="F34" s="5">
        <v>187.06</v>
      </c>
      <c r="G34" s="5">
        <v>126.06</v>
      </c>
      <c r="H34" s="5">
        <v>172.37</v>
      </c>
      <c r="J34" s="5">
        <v>125.39</v>
      </c>
      <c r="K34" s="4">
        <v>16396</v>
      </c>
      <c r="N34" s="8">
        <f t="shared" si="7"/>
        <v>128.88999999999999</v>
      </c>
      <c r="O34" s="8">
        <f t="shared" si="7"/>
        <v>126.55175</v>
      </c>
      <c r="P34" s="8">
        <f t="shared" si="7"/>
        <v>124.03299999999999</v>
      </c>
      <c r="R34" s="3">
        <f t="shared" si="3"/>
        <v>41817</v>
      </c>
      <c r="V34" s="8">
        <f t="shared" si="8"/>
        <v>128.88999999999999</v>
      </c>
      <c r="W34">
        <f t="shared" si="4"/>
        <v>1</v>
      </c>
      <c r="X34">
        <f t="shared" si="5"/>
        <v>0</v>
      </c>
      <c r="Y34">
        <f t="shared" si="6"/>
        <v>0</v>
      </c>
    </row>
    <row r="35" spans="1:25" x14ac:dyDescent="0.25">
      <c r="A35" s="1">
        <v>41824</v>
      </c>
      <c r="B35" s="5">
        <v>132.88</v>
      </c>
      <c r="C35" s="5">
        <v>132.1</v>
      </c>
      <c r="D35" s="5">
        <v>150.52000000000001</v>
      </c>
      <c r="E35" s="5">
        <v>101.62</v>
      </c>
      <c r="F35" s="5">
        <v>184.7</v>
      </c>
      <c r="G35" s="5">
        <v>128.19999999999999</v>
      </c>
      <c r="H35" s="5">
        <v>174.33</v>
      </c>
      <c r="J35" s="5">
        <v>127.03</v>
      </c>
      <c r="K35" s="4">
        <v>9792</v>
      </c>
      <c r="N35" s="8">
        <f t="shared" si="7"/>
        <v>130.53</v>
      </c>
      <c r="O35" s="8">
        <f t="shared" si="7"/>
        <v>127.80420000000001</v>
      </c>
      <c r="P35" s="8">
        <f t="shared" si="7"/>
        <v>124.90719999999999</v>
      </c>
      <c r="R35" s="3">
        <f t="shared" si="3"/>
        <v>41824</v>
      </c>
      <c r="V35" s="8">
        <f t="shared" si="8"/>
        <v>130.53</v>
      </c>
      <c r="W35">
        <f t="shared" si="4"/>
        <v>1</v>
      </c>
      <c r="X35">
        <f t="shared" si="5"/>
        <v>0</v>
      </c>
      <c r="Y35">
        <f t="shared" si="6"/>
        <v>0</v>
      </c>
    </row>
    <row r="36" spans="1:25" x14ac:dyDescent="0.25">
      <c r="A36" s="1">
        <v>41831</v>
      </c>
      <c r="B36" s="5">
        <v>134.86000000000001</v>
      </c>
      <c r="C36" s="5">
        <v>132.78</v>
      </c>
      <c r="D36" s="5">
        <v>151.28</v>
      </c>
      <c r="E36" s="5">
        <v>105.45</v>
      </c>
      <c r="F36" s="5">
        <v>175.35</v>
      </c>
      <c r="G36" s="5">
        <v>134.58000000000001</v>
      </c>
      <c r="H36" s="5">
        <v>174.26</v>
      </c>
      <c r="J36" s="5">
        <v>130.61000000000001</v>
      </c>
      <c r="K36" s="4">
        <v>17866</v>
      </c>
      <c r="N36" s="8">
        <f t="shared" si="7"/>
        <v>134.11000000000001</v>
      </c>
      <c r="O36" s="8">
        <f t="shared" si="7"/>
        <v>130.51490000000001</v>
      </c>
      <c r="P36" s="8">
        <f t="shared" si="7"/>
        <v>126.7684</v>
      </c>
      <c r="R36" s="3">
        <f t="shared" si="3"/>
        <v>41831</v>
      </c>
      <c r="V36" s="8">
        <f t="shared" si="8"/>
        <v>134.11000000000001</v>
      </c>
      <c r="W36">
        <f t="shared" si="4"/>
        <v>1</v>
      </c>
      <c r="X36">
        <f t="shared" si="5"/>
        <v>0</v>
      </c>
      <c r="Y36">
        <f t="shared" si="6"/>
        <v>0</v>
      </c>
    </row>
    <row r="37" spans="1:25" x14ac:dyDescent="0.25">
      <c r="A37" s="1">
        <v>41838</v>
      </c>
      <c r="B37" s="5">
        <v>136.11000000000001</v>
      </c>
      <c r="C37" s="5">
        <v>135.97</v>
      </c>
      <c r="D37" s="5">
        <v>151.41</v>
      </c>
      <c r="E37" s="5">
        <v>109.56</v>
      </c>
      <c r="F37" s="5">
        <v>172.01</v>
      </c>
      <c r="G37" s="5">
        <v>139.83000000000001</v>
      </c>
      <c r="H37" s="5">
        <v>168.46</v>
      </c>
      <c r="J37" s="5">
        <v>129.79</v>
      </c>
      <c r="K37" s="4">
        <v>13655</v>
      </c>
      <c r="N37" s="8">
        <f t="shared" si="7"/>
        <v>133.29</v>
      </c>
      <c r="O37" s="8">
        <f t="shared" si="7"/>
        <v>130.68615</v>
      </c>
      <c r="P37" s="8">
        <f t="shared" si="7"/>
        <v>127.94340000000001</v>
      </c>
      <c r="R37" s="3">
        <f t="shared" si="3"/>
        <v>41838</v>
      </c>
      <c r="V37" s="8">
        <f t="shared" si="8"/>
        <v>133.29</v>
      </c>
      <c r="W37">
        <f t="shared" si="4"/>
        <v>1</v>
      </c>
      <c r="X37">
        <f t="shared" si="5"/>
        <v>0</v>
      </c>
      <c r="Y37">
        <f t="shared" si="6"/>
        <v>0</v>
      </c>
    </row>
    <row r="38" spans="1:25" x14ac:dyDescent="0.25">
      <c r="A38" s="1">
        <v>41845</v>
      </c>
      <c r="B38" s="5">
        <v>132.91</v>
      </c>
      <c r="C38" s="5">
        <v>135.6</v>
      </c>
      <c r="D38" s="5">
        <v>151.75</v>
      </c>
      <c r="E38" s="5">
        <v>111.02</v>
      </c>
      <c r="F38" s="5">
        <v>170.71</v>
      </c>
      <c r="G38" s="5">
        <v>140.38999999999999</v>
      </c>
      <c r="H38" s="5">
        <v>147.97</v>
      </c>
      <c r="J38" s="5">
        <v>125.89</v>
      </c>
      <c r="K38" s="4">
        <v>17899</v>
      </c>
      <c r="N38" s="8">
        <f t="shared" si="7"/>
        <v>129.38999999999999</v>
      </c>
      <c r="O38" s="8">
        <f t="shared" si="7"/>
        <v>127.24815</v>
      </c>
      <c r="P38" s="8">
        <f t="shared" si="7"/>
        <v>124.93539999999999</v>
      </c>
      <c r="R38" s="3">
        <f t="shared" si="3"/>
        <v>41845</v>
      </c>
      <c r="V38" s="8">
        <f t="shared" si="8"/>
        <v>129.38999999999999</v>
      </c>
      <c r="W38">
        <f t="shared" si="4"/>
        <v>1</v>
      </c>
      <c r="X38">
        <f t="shared" si="5"/>
        <v>0</v>
      </c>
      <c r="Y38">
        <f t="shared" si="6"/>
        <v>0</v>
      </c>
    </row>
    <row r="39" spans="1:25" x14ac:dyDescent="0.25">
      <c r="A39" s="1">
        <v>41852</v>
      </c>
      <c r="B39" s="5">
        <v>129.72999999999999</v>
      </c>
      <c r="C39" s="5">
        <v>132.56</v>
      </c>
      <c r="D39" s="5">
        <v>148.44</v>
      </c>
      <c r="E39" s="5">
        <v>108.54</v>
      </c>
      <c r="F39" s="5">
        <v>166.84</v>
      </c>
      <c r="G39" s="5">
        <v>141.49</v>
      </c>
      <c r="H39" s="5">
        <v>135.38999999999999</v>
      </c>
      <c r="J39" s="5">
        <v>121</v>
      </c>
      <c r="K39" s="4">
        <v>16885</v>
      </c>
      <c r="N39" s="8">
        <f t="shared" si="7"/>
        <v>124.5</v>
      </c>
      <c r="O39" s="8">
        <f t="shared" si="7"/>
        <v>123.32445</v>
      </c>
      <c r="P39" s="8">
        <f t="shared" si="7"/>
        <v>121.94619999999999</v>
      </c>
      <c r="R39" s="3">
        <f t="shared" si="3"/>
        <v>41852</v>
      </c>
      <c r="V39" s="8">
        <f t="shared" si="8"/>
        <v>124.5</v>
      </c>
      <c r="W39">
        <f t="shared" si="4"/>
        <v>1</v>
      </c>
      <c r="X39">
        <f t="shared" si="5"/>
        <v>0</v>
      </c>
      <c r="Y39">
        <f t="shared" si="6"/>
        <v>0</v>
      </c>
    </row>
    <row r="40" spans="1:25" x14ac:dyDescent="0.25">
      <c r="A40" s="1">
        <v>41859</v>
      </c>
      <c r="B40" s="5">
        <v>126.7</v>
      </c>
      <c r="C40" s="5">
        <v>128.09</v>
      </c>
      <c r="D40" s="5">
        <v>143.99</v>
      </c>
      <c r="E40" s="5">
        <v>103.9</v>
      </c>
      <c r="F40" s="5">
        <v>163.07</v>
      </c>
      <c r="G40" s="5">
        <v>137.88999999999999</v>
      </c>
      <c r="H40" s="5">
        <v>136.07</v>
      </c>
      <c r="J40" s="5">
        <v>115.57</v>
      </c>
      <c r="K40" s="4">
        <v>18382</v>
      </c>
      <c r="N40" s="8">
        <f t="shared" si="7"/>
        <v>119.07</v>
      </c>
      <c r="O40" s="8">
        <f t="shared" si="7"/>
        <v>119.20050000000001</v>
      </c>
      <c r="P40" s="8">
        <f t="shared" si="7"/>
        <v>119.098</v>
      </c>
      <c r="R40" s="3">
        <f t="shared" si="3"/>
        <v>41859</v>
      </c>
      <c r="V40" s="8">
        <f t="shared" si="8"/>
        <v>119.20050000000001</v>
      </c>
      <c r="W40">
        <f t="shared" si="4"/>
        <v>0</v>
      </c>
      <c r="X40">
        <f t="shared" si="5"/>
        <v>1</v>
      </c>
      <c r="Y40">
        <f t="shared" si="6"/>
        <v>0</v>
      </c>
    </row>
    <row r="41" spans="1:25" x14ac:dyDescent="0.25">
      <c r="A41" s="1">
        <v>41866</v>
      </c>
      <c r="B41" s="5">
        <v>116</v>
      </c>
      <c r="C41" s="5">
        <v>121.9</v>
      </c>
      <c r="D41" s="5">
        <v>138.33000000000001</v>
      </c>
      <c r="E41" s="5">
        <v>96.58</v>
      </c>
      <c r="F41" s="5">
        <v>157.13999999999999</v>
      </c>
      <c r="G41" s="5">
        <v>113.33</v>
      </c>
      <c r="H41" s="5">
        <v>128.44</v>
      </c>
      <c r="J41" s="5">
        <v>107.93</v>
      </c>
      <c r="K41" s="4">
        <v>17980</v>
      </c>
      <c r="N41" s="8">
        <f t="shared" si="7"/>
        <v>111.43</v>
      </c>
      <c r="O41" s="8">
        <f t="shared" si="7"/>
        <v>110.405</v>
      </c>
      <c r="P41" s="8">
        <f t="shared" si="7"/>
        <v>109.03999999999999</v>
      </c>
      <c r="R41" s="3">
        <f t="shared" si="3"/>
        <v>41866</v>
      </c>
      <c r="V41" s="8">
        <f t="shared" si="8"/>
        <v>111.43</v>
      </c>
      <c r="W41">
        <f t="shared" si="4"/>
        <v>1</v>
      </c>
      <c r="X41">
        <f t="shared" si="5"/>
        <v>0</v>
      </c>
      <c r="Y41">
        <f t="shared" si="6"/>
        <v>0</v>
      </c>
    </row>
    <row r="42" spans="1:25" x14ac:dyDescent="0.25">
      <c r="A42" s="1">
        <v>41873</v>
      </c>
      <c r="B42" s="5">
        <v>107.54</v>
      </c>
      <c r="C42" s="5">
        <v>115.55</v>
      </c>
      <c r="D42" s="5">
        <v>132.01</v>
      </c>
      <c r="E42" s="5">
        <v>90.82</v>
      </c>
      <c r="F42" s="5">
        <v>152.65</v>
      </c>
      <c r="G42" s="5">
        <v>97.55</v>
      </c>
      <c r="H42" s="5">
        <v>120.06</v>
      </c>
      <c r="J42" s="5">
        <v>98.21</v>
      </c>
      <c r="K42" s="4">
        <v>18602</v>
      </c>
      <c r="N42" s="8">
        <f t="shared" si="7"/>
        <v>101.71</v>
      </c>
      <c r="O42" s="8">
        <f t="shared" si="7"/>
        <v>101.61109999999999</v>
      </c>
      <c r="P42" s="8">
        <f t="shared" si="7"/>
        <v>101.08759999999999</v>
      </c>
      <c r="R42" s="3">
        <f t="shared" si="3"/>
        <v>41873</v>
      </c>
      <c r="V42" s="8">
        <f t="shared" si="8"/>
        <v>101.71</v>
      </c>
      <c r="W42">
        <f t="shared" si="4"/>
        <v>1</v>
      </c>
      <c r="X42">
        <f t="shared" si="5"/>
        <v>0</v>
      </c>
      <c r="Y42">
        <f t="shared" si="6"/>
        <v>0</v>
      </c>
    </row>
    <row r="43" spans="1:25" x14ac:dyDescent="0.25">
      <c r="A43" s="1">
        <v>41880</v>
      </c>
      <c r="B43" s="5">
        <v>101.67</v>
      </c>
      <c r="C43" s="5">
        <v>110.36</v>
      </c>
      <c r="D43" s="5">
        <v>126.03</v>
      </c>
      <c r="E43" s="5">
        <v>82.64</v>
      </c>
      <c r="F43" s="5">
        <v>149.77000000000001</v>
      </c>
      <c r="G43" s="5">
        <v>94.4</v>
      </c>
      <c r="H43" s="5">
        <v>106.82</v>
      </c>
      <c r="J43" s="5">
        <v>92.68</v>
      </c>
      <c r="K43" s="4">
        <v>15047</v>
      </c>
      <c r="N43" s="8">
        <f t="shared" si="7"/>
        <v>96.18</v>
      </c>
      <c r="O43" s="8">
        <f t="shared" si="7"/>
        <v>96.116550000000004</v>
      </c>
      <c r="P43" s="8">
        <f t="shared" si="7"/>
        <v>95.569800000000001</v>
      </c>
      <c r="R43" s="3">
        <f t="shared" si="3"/>
        <v>41880</v>
      </c>
      <c r="V43" s="8">
        <f t="shared" si="8"/>
        <v>96.18</v>
      </c>
      <c r="W43">
        <f t="shared" si="4"/>
        <v>1</v>
      </c>
      <c r="X43">
        <f t="shared" si="5"/>
        <v>0</v>
      </c>
      <c r="Y43">
        <f t="shared" si="6"/>
        <v>0</v>
      </c>
    </row>
    <row r="44" spans="1:25" x14ac:dyDescent="0.25">
      <c r="A44" s="1">
        <v>41887</v>
      </c>
      <c r="B44" s="5">
        <v>102.67</v>
      </c>
      <c r="C44" s="5">
        <v>111.74</v>
      </c>
      <c r="D44" s="5">
        <v>123.95</v>
      </c>
      <c r="E44" s="5">
        <v>84.26</v>
      </c>
      <c r="F44" s="5">
        <v>145.38999999999999</v>
      </c>
      <c r="G44" s="5">
        <v>100.45</v>
      </c>
      <c r="H44" s="5">
        <v>103.12</v>
      </c>
      <c r="J44" s="5">
        <v>96.27</v>
      </c>
      <c r="K44" s="4">
        <v>18412</v>
      </c>
      <c r="N44" s="8">
        <f t="shared" si="7"/>
        <v>99.77</v>
      </c>
      <c r="O44" s="8">
        <f t="shared" si="7"/>
        <v>98.376550000000009</v>
      </c>
      <c r="P44" s="8">
        <f t="shared" si="7"/>
        <v>96.509799999999998</v>
      </c>
      <c r="R44" s="3">
        <f t="shared" si="3"/>
        <v>41887</v>
      </c>
      <c r="V44" s="8">
        <f t="shared" si="8"/>
        <v>99.77</v>
      </c>
      <c r="W44">
        <f t="shared" si="4"/>
        <v>1</v>
      </c>
      <c r="X44">
        <f t="shared" si="5"/>
        <v>0</v>
      </c>
      <c r="Y44">
        <f t="shared" si="6"/>
        <v>0</v>
      </c>
    </row>
    <row r="45" spans="1:25" x14ac:dyDescent="0.25">
      <c r="A45" s="1">
        <v>41894</v>
      </c>
      <c r="B45" s="5">
        <v>105.81</v>
      </c>
      <c r="C45" s="5">
        <v>115.7</v>
      </c>
      <c r="D45" s="5">
        <v>126.98</v>
      </c>
      <c r="E45" s="5">
        <v>87.32</v>
      </c>
      <c r="F45" s="5">
        <v>143.85</v>
      </c>
      <c r="G45" s="5">
        <v>104.98</v>
      </c>
      <c r="H45" s="5">
        <v>105.43</v>
      </c>
      <c r="J45" s="5">
        <v>101.9</v>
      </c>
      <c r="K45" s="4">
        <v>24770</v>
      </c>
      <c r="N45" s="8">
        <f t="shared" si="7"/>
        <v>105.4</v>
      </c>
      <c r="O45" s="8">
        <f t="shared" si="7"/>
        <v>102.65165</v>
      </c>
      <c r="P45" s="8">
        <f t="shared" si="7"/>
        <v>99.461399999999998</v>
      </c>
      <c r="R45" s="3">
        <f t="shared" si="3"/>
        <v>41894</v>
      </c>
      <c r="V45" s="8">
        <f t="shared" si="8"/>
        <v>105.4</v>
      </c>
      <c r="W45">
        <f t="shared" si="4"/>
        <v>1</v>
      </c>
      <c r="X45">
        <f t="shared" si="5"/>
        <v>0</v>
      </c>
      <c r="Y45">
        <f t="shared" si="6"/>
        <v>0</v>
      </c>
    </row>
    <row r="46" spans="1:25" x14ac:dyDescent="0.25">
      <c r="A46" s="1">
        <v>41901</v>
      </c>
      <c r="B46" s="5">
        <v>111.49</v>
      </c>
      <c r="C46" s="5">
        <v>125.7</v>
      </c>
      <c r="D46" s="5">
        <v>133.6</v>
      </c>
      <c r="E46" s="5">
        <v>88.18</v>
      </c>
      <c r="F46" s="5">
        <v>144.34</v>
      </c>
      <c r="G46" s="5">
        <v>113.25</v>
      </c>
      <c r="H46" s="5">
        <v>107.27</v>
      </c>
      <c r="J46" s="5">
        <v>104.58</v>
      </c>
      <c r="K46" s="4">
        <v>25417</v>
      </c>
      <c r="N46" s="8">
        <f t="shared" si="7"/>
        <v>108.08</v>
      </c>
      <c r="O46" s="8">
        <f t="shared" si="7"/>
        <v>106.63284999999999</v>
      </c>
      <c r="P46" s="8">
        <f t="shared" si="7"/>
        <v>104.80059999999999</v>
      </c>
      <c r="R46" s="3">
        <f t="shared" si="3"/>
        <v>41901</v>
      </c>
      <c r="V46" s="8">
        <f t="shared" si="8"/>
        <v>108.08</v>
      </c>
      <c r="W46">
        <f t="shared" si="4"/>
        <v>1</v>
      </c>
      <c r="X46">
        <f t="shared" si="5"/>
        <v>0</v>
      </c>
      <c r="Y46">
        <f t="shared" si="6"/>
        <v>0</v>
      </c>
    </row>
    <row r="47" spans="1:25" x14ac:dyDescent="0.25">
      <c r="A47" s="1">
        <v>41908</v>
      </c>
      <c r="B47" s="5">
        <v>117.48</v>
      </c>
      <c r="C47" s="5">
        <v>133.65</v>
      </c>
      <c r="D47" s="5">
        <v>138.71</v>
      </c>
      <c r="E47" s="5">
        <v>89.91</v>
      </c>
      <c r="F47" s="5">
        <v>147.08000000000001</v>
      </c>
      <c r="G47" s="5">
        <v>123.06</v>
      </c>
      <c r="H47" s="5">
        <v>110.75</v>
      </c>
      <c r="J47" s="5">
        <v>107.54</v>
      </c>
      <c r="K47" s="4">
        <v>26210</v>
      </c>
      <c r="N47" s="8">
        <f t="shared" si="7"/>
        <v>111.04</v>
      </c>
      <c r="O47" s="8">
        <f t="shared" si="7"/>
        <v>110.8982</v>
      </c>
      <c r="P47" s="8">
        <f t="shared" si="7"/>
        <v>110.4312</v>
      </c>
      <c r="R47" s="3">
        <f t="shared" si="3"/>
        <v>41908</v>
      </c>
      <c r="V47" s="8">
        <f t="shared" si="8"/>
        <v>111.04</v>
      </c>
      <c r="W47">
        <f t="shared" si="4"/>
        <v>1</v>
      </c>
      <c r="X47">
        <f t="shared" si="5"/>
        <v>0</v>
      </c>
      <c r="Y47">
        <f t="shared" si="6"/>
        <v>0</v>
      </c>
    </row>
    <row r="48" spans="1:25" x14ac:dyDescent="0.25">
      <c r="A48" s="1">
        <v>41915</v>
      </c>
      <c r="B48" s="5">
        <v>122.13</v>
      </c>
      <c r="C48" s="5">
        <v>138.06</v>
      </c>
      <c r="D48" s="5">
        <v>138.19999999999999</v>
      </c>
      <c r="E48" s="5">
        <v>93.55</v>
      </c>
      <c r="F48" s="5">
        <v>148.16999999999999</v>
      </c>
      <c r="G48" s="5">
        <v>131.36000000000001</v>
      </c>
      <c r="H48" s="5">
        <v>117.63</v>
      </c>
      <c r="J48" s="5">
        <v>108.31</v>
      </c>
      <c r="K48" s="4">
        <v>22840</v>
      </c>
      <c r="N48" s="8">
        <f t="shared" si="7"/>
        <v>111.81</v>
      </c>
      <c r="O48" s="8">
        <f t="shared" si="7"/>
        <v>113.44544999999999</v>
      </c>
      <c r="P48" s="8">
        <f t="shared" si="7"/>
        <v>114.80219999999998</v>
      </c>
      <c r="R48" s="3">
        <f t="shared" si="3"/>
        <v>41915</v>
      </c>
      <c r="V48" s="8">
        <f t="shared" si="8"/>
        <v>114.80219999999998</v>
      </c>
      <c r="W48">
        <f t="shared" si="4"/>
        <v>0</v>
      </c>
      <c r="X48">
        <f t="shared" si="5"/>
        <v>0</v>
      </c>
      <c r="Y48">
        <f t="shared" si="6"/>
        <v>1</v>
      </c>
    </row>
    <row r="49" spans="1:25" x14ac:dyDescent="0.25">
      <c r="A49" s="1">
        <v>41922</v>
      </c>
      <c r="B49" s="5">
        <v>123.56</v>
      </c>
      <c r="C49" s="5">
        <v>133.78</v>
      </c>
      <c r="D49" s="5">
        <v>133.80000000000001</v>
      </c>
      <c r="E49" s="5">
        <v>98</v>
      </c>
      <c r="F49" s="5">
        <v>150.52000000000001</v>
      </c>
      <c r="G49" s="5">
        <v>136.68</v>
      </c>
      <c r="H49" s="5">
        <v>124.79</v>
      </c>
      <c r="J49" s="5">
        <v>107.75</v>
      </c>
      <c r="K49" s="4">
        <v>19335</v>
      </c>
      <c r="N49" s="8">
        <f t="shared" si="7"/>
        <v>111.25</v>
      </c>
      <c r="O49" s="8">
        <f t="shared" si="7"/>
        <v>113.8304</v>
      </c>
      <c r="P49" s="8">
        <f t="shared" si="7"/>
        <v>116.1464</v>
      </c>
      <c r="R49" s="3">
        <f t="shared" si="3"/>
        <v>41922</v>
      </c>
      <c r="V49" s="8">
        <f t="shared" si="8"/>
        <v>116.1464</v>
      </c>
      <c r="W49">
        <f t="shared" si="4"/>
        <v>0</v>
      </c>
      <c r="X49">
        <f t="shared" si="5"/>
        <v>0</v>
      </c>
      <c r="Y49">
        <f t="shared" si="6"/>
        <v>1</v>
      </c>
    </row>
    <row r="50" spans="1:25" x14ac:dyDescent="0.25">
      <c r="A50" s="1">
        <v>41929</v>
      </c>
      <c r="B50" s="5">
        <v>116.1</v>
      </c>
      <c r="C50" s="5">
        <v>124.31</v>
      </c>
      <c r="D50" s="5">
        <v>127.62</v>
      </c>
      <c r="E50" s="5">
        <v>92.95</v>
      </c>
      <c r="F50" s="5">
        <v>154.08000000000001</v>
      </c>
      <c r="G50" s="5">
        <v>126.41</v>
      </c>
      <c r="H50" s="5">
        <v>116.12</v>
      </c>
      <c r="J50" s="5">
        <v>102.81</v>
      </c>
      <c r="K50" s="4">
        <v>26611</v>
      </c>
      <c r="N50" s="8">
        <f t="shared" si="7"/>
        <v>106.31</v>
      </c>
      <c r="O50" s="8">
        <f t="shared" si="7"/>
        <v>107.89150000000001</v>
      </c>
      <c r="P50" s="8">
        <f t="shared" si="7"/>
        <v>109.13399999999999</v>
      </c>
      <c r="R50" s="3">
        <f t="shared" si="3"/>
        <v>41929</v>
      </c>
      <c r="V50" s="8">
        <f t="shared" si="8"/>
        <v>109.13399999999999</v>
      </c>
      <c r="W50">
        <f t="shared" si="4"/>
        <v>0</v>
      </c>
      <c r="X50">
        <f t="shared" si="5"/>
        <v>0</v>
      </c>
      <c r="Y50">
        <f t="shared" si="6"/>
        <v>1</v>
      </c>
    </row>
    <row r="51" spans="1:25" x14ac:dyDescent="0.25">
      <c r="A51" s="1">
        <v>41936</v>
      </c>
      <c r="B51" s="5">
        <v>102.09</v>
      </c>
      <c r="C51" s="5">
        <v>112.05</v>
      </c>
      <c r="D51" s="5">
        <v>122.18</v>
      </c>
      <c r="E51" s="5">
        <v>86.62</v>
      </c>
      <c r="F51" s="5">
        <v>154.35</v>
      </c>
      <c r="G51" s="5">
        <v>94.82</v>
      </c>
      <c r="H51" s="5">
        <v>104.66</v>
      </c>
      <c r="J51" s="5">
        <v>92.31</v>
      </c>
      <c r="K51" s="4">
        <v>16066</v>
      </c>
      <c r="N51" s="8">
        <f t="shared" si="7"/>
        <v>95.81</v>
      </c>
      <c r="O51" s="8">
        <f t="shared" si="7"/>
        <v>96.126850000000005</v>
      </c>
      <c r="P51" s="8">
        <f t="shared" si="7"/>
        <v>95.964600000000004</v>
      </c>
      <c r="R51" s="3">
        <f t="shared" si="3"/>
        <v>41936</v>
      </c>
      <c r="V51" s="8">
        <f t="shared" si="8"/>
        <v>96.126850000000005</v>
      </c>
      <c r="W51">
        <f t="shared" si="4"/>
        <v>0</v>
      </c>
      <c r="X51">
        <f t="shared" si="5"/>
        <v>1</v>
      </c>
      <c r="Y51">
        <f t="shared" si="6"/>
        <v>0</v>
      </c>
    </row>
    <row r="52" spans="1:25" x14ac:dyDescent="0.25">
      <c r="A52" s="1">
        <v>41943</v>
      </c>
      <c r="B52" s="5">
        <v>98.51</v>
      </c>
      <c r="C52" s="5">
        <v>105.41</v>
      </c>
      <c r="D52" s="5">
        <v>116.61</v>
      </c>
      <c r="E52" s="5">
        <v>80.19</v>
      </c>
      <c r="F52" s="5">
        <v>151.91</v>
      </c>
      <c r="G52" s="5">
        <v>92.66</v>
      </c>
      <c r="H52" s="5">
        <v>104.69</v>
      </c>
      <c r="J52" s="5">
        <v>86.9</v>
      </c>
      <c r="K52" s="4">
        <v>17412</v>
      </c>
      <c r="N52" s="8">
        <f t="shared" si="7"/>
        <v>90.4</v>
      </c>
      <c r="O52" s="8">
        <f t="shared" si="7"/>
        <v>91.75715000000001</v>
      </c>
      <c r="P52" s="8">
        <f t="shared" si="7"/>
        <v>92.599400000000003</v>
      </c>
      <c r="R52" s="3">
        <f t="shared" si="3"/>
        <v>41943</v>
      </c>
      <c r="V52" s="8">
        <f t="shared" si="8"/>
        <v>92.599400000000003</v>
      </c>
      <c r="W52">
        <f t="shared" si="4"/>
        <v>0</v>
      </c>
      <c r="X52">
        <f t="shared" si="5"/>
        <v>0</v>
      </c>
      <c r="Y52">
        <f t="shared" si="6"/>
        <v>1</v>
      </c>
    </row>
    <row r="53" spans="1:25" x14ac:dyDescent="0.25">
      <c r="A53" s="1">
        <v>41950</v>
      </c>
      <c r="B53" s="5">
        <v>95.91</v>
      </c>
      <c r="C53" s="5">
        <v>99.85</v>
      </c>
      <c r="D53" s="5">
        <v>112.84</v>
      </c>
      <c r="E53" s="5">
        <v>80.81</v>
      </c>
      <c r="F53" s="5">
        <v>152.9</v>
      </c>
      <c r="G53" s="5">
        <v>93.58</v>
      </c>
      <c r="H53" s="5">
        <v>97.72</v>
      </c>
      <c r="J53" s="5">
        <v>86.04</v>
      </c>
      <c r="K53" s="4">
        <v>22310</v>
      </c>
      <c r="N53" s="8">
        <f t="shared" si="7"/>
        <v>89.54</v>
      </c>
      <c r="O53" s="8">
        <f t="shared" si="7"/>
        <v>90.118150000000014</v>
      </c>
      <c r="P53" s="8">
        <f t="shared" si="7"/>
        <v>90.155399999999986</v>
      </c>
      <c r="R53" s="3">
        <f t="shared" si="3"/>
        <v>41950</v>
      </c>
      <c r="V53" s="8">
        <f t="shared" si="8"/>
        <v>90.155399999999986</v>
      </c>
      <c r="W53">
        <f t="shared" si="4"/>
        <v>0</v>
      </c>
      <c r="X53">
        <f t="shared" si="5"/>
        <v>0</v>
      </c>
      <c r="Y53">
        <f t="shared" si="6"/>
        <v>1</v>
      </c>
    </row>
    <row r="54" spans="1:25" x14ac:dyDescent="0.25">
      <c r="A54" s="1">
        <v>41957</v>
      </c>
      <c r="B54" s="5">
        <v>95.37</v>
      </c>
      <c r="C54" s="5">
        <v>96.47</v>
      </c>
      <c r="D54" s="5">
        <v>110.11</v>
      </c>
      <c r="E54" s="5">
        <v>83.22</v>
      </c>
      <c r="F54" s="5">
        <v>154.06</v>
      </c>
      <c r="G54" s="5">
        <v>96.08</v>
      </c>
      <c r="H54" s="5">
        <v>96.51</v>
      </c>
      <c r="J54" s="5">
        <v>86.47</v>
      </c>
      <c r="K54" s="4">
        <v>21243</v>
      </c>
      <c r="N54" s="8">
        <f t="shared" si="7"/>
        <v>89.97</v>
      </c>
      <c r="O54" s="8">
        <f t="shared" si="7"/>
        <v>90.08205000000001</v>
      </c>
      <c r="P54" s="8">
        <f t="shared" si="7"/>
        <v>89.647800000000004</v>
      </c>
      <c r="R54" s="3">
        <f t="shared" si="3"/>
        <v>41957</v>
      </c>
      <c r="V54" s="8">
        <f t="shared" si="8"/>
        <v>90.08205000000001</v>
      </c>
      <c r="W54">
        <f t="shared" si="4"/>
        <v>0</v>
      </c>
      <c r="X54">
        <f t="shared" si="5"/>
        <v>1</v>
      </c>
      <c r="Y54">
        <f t="shared" si="6"/>
        <v>0</v>
      </c>
    </row>
    <row r="55" spans="1:25" x14ac:dyDescent="0.25">
      <c r="A55" s="1">
        <v>41964</v>
      </c>
      <c r="B55" s="5">
        <v>93.88</v>
      </c>
      <c r="C55" s="5">
        <v>94.95</v>
      </c>
      <c r="D55" s="5">
        <v>111</v>
      </c>
      <c r="E55" s="5">
        <v>82.71</v>
      </c>
      <c r="F55" s="5">
        <v>154.57</v>
      </c>
      <c r="G55" s="5">
        <v>92.72</v>
      </c>
      <c r="H55" s="5">
        <v>94.14</v>
      </c>
      <c r="J55" s="5">
        <v>86.65</v>
      </c>
      <c r="K55" s="4">
        <v>18460</v>
      </c>
      <c r="N55" s="8">
        <f t="shared" si="7"/>
        <v>90.15</v>
      </c>
      <c r="O55" s="8">
        <f t="shared" si="7"/>
        <v>89.479200000000006</v>
      </c>
      <c r="P55" s="8">
        <f t="shared" si="7"/>
        <v>88.247199999999992</v>
      </c>
      <c r="R55" s="3">
        <f t="shared" si="3"/>
        <v>41964</v>
      </c>
      <c r="V55" s="8">
        <f t="shared" si="8"/>
        <v>90.15</v>
      </c>
      <c r="W55">
        <f t="shared" si="4"/>
        <v>1</v>
      </c>
      <c r="X55">
        <f t="shared" si="5"/>
        <v>0</v>
      </c>
      <c r="Y55">
        <f t="shared" si="6"/>
        <v>0</v>
      </c>
    </row>
    <row r="56" spans="1:25" x14ac:dyDescent="0.25">
      <c r="A56" s="1">
        <v>41971</v>
      </c>
      <c r="B56" s="5">
        <v>92.88</v>
      </c>
      <c r="C56" s="5">
        <v>95.12</v>
      </c>
      <c r="D56" s="5">
        <v>110.58</v>
      </c>
      <c r="E56" s="5">
        <v>85.11</v>
      </c>
      <c r="F56" s="5">
        <v>156.19</v>
      </c>
      <c r="G56" s="5">
        <v>88.79</v>
      </c>
      <c r="H56" s="5">
        <v>93.06</v>
      </c>
      <c r="J56" s="5">
        <v>86.52</v>
      </c>
      <c r="K56" s="4">
        <v>14033</v>
      </c>
      <c r="N56" s="8">
        <f t="shared" si="7"/>
        <v>90.02</v>
      </c>
      <c r="O56" s="8">
        <f t="shared" si="7"/>
        <v>88.94919999999999</v>
      </c>
      <c r="P56" s="8">
        <f t="shared" si="7"/>
        <v>87.307199999999995</v>
      </c>
      <c r="R56" s="3">
        <f t="shared" si="3"/>
        <v>41971</v>
      </c>
      <c r="V56" s="8">
        <f t="shared" si="8"/>
        <v>90.02</v>
      </c>
      <c r="W56">
        <f t="shared" si="4"/>
        <v>1</v>
      </c>
      <c r="X56">
        <f t="shared" si="5"/>
        <v>0</v>
      </c>
      <c r="Y56">
        <f t="shared" si="6"/>
        <v>0</v>
      </c>
    </row>
    <row r="57" spans="1:25" x14ac:dyDescent="0.25">
      <c r="A57" s="1">
        <v>41978</v>
      </c>
      <c r="B57" s="5">
        <v>92.87</v>
      </c>
      <c r="C57" s="5">
        <v>96.49</v>
      </c>
      <c r="D57" s="5">
        <v>107.42</v>
      </c>
      <c r="E57" s="5">
        <v>81.290000000000006</v>
      </c>
      <c r="F57" s="5">
        <v>155.97999999999999</v>
      </c>
      <c r="G57" s="5">
        <v>88.36</v>
      </c>
      <c r="H57" s="5">
        <v>95.9</v>
      </c>
      <c r="J57" s="5">
        <v>85.58</v>
      </c>
      <c r="K57" s="4">
        <v>24652</v>
      </c>
      <c r="N57" s="8">
        <f t="shared" si="7"/>
        <v>89.08</v>
      </c>
      <c r="O57" s="8">
        <f t="shared" si="7"/>
        <v>88.474549999999994</v>
      </c>
      <c r="P57" s="8">
        <f t="shared" si="7"/>
        <v>87.297799999999995</v>
      </c>
      <c r="R57" s="3">
        <f t="shared" si="3"/>
        <v>41978</v>
      </c>
      <c r="V57" s="8">
        <f t="shared" si="8"/>
        <v>89.08</v>
      </c>
      <c r="W57">
        <f t="shared" si="4"/>
        <v>1</v>
      </c>
      <c r="X57">
        <f t="shared" si="5"/>
        <v>0</v>
      </c>
      <c r="Y57">
        <f t="shared" si="6"/>
        <v>0</v>
      </c>
    </row>
    <row r="58" spans="1:25" x14ac:dyDescent="0.25">
      <c r="A58" s="1">
        <v>41985</v>
      </c>
      <c r="B58" s="5">
        <v>92.41</v>
      </c>
      <c r="C58" s="5">
        <v>96.23</v>
      </c>
      <c r="D58" s="5">
        <v>104.64</v>
      </c>
      <c r="E58" s="5">
        <v>85.19</v>
      </c>
      <c r="F58" s="5">
        <v>153.29</v>
      </c>
      <c r="G58" s="5">
        <v>84.7</v>
      </c>
      <c r="H58" s="5">
        <v>99.6</v>
      </c>
      <c r="J58" s="5">
        <v>83.22</v>
      </c>
      <c r="K58" s="4">
        <v>16472</v>
      </c>
      <c r="N58" s="8">
        <f t="shared" si="7"/>
        <v>86.72</v>
      </c>
      <c r="O58" s="8">
        <f t="shared" si="7"/>
        <v>87.080649999999991</v>
      </c>
      <c r="P58" s="8">
        <f t="shared" si="7"/>
        <v>86.865399999999994</v>
      </c>
      <c r="R58" s="3">
        <f t="shared" si="3"/>
        <v>41985</v>
      </c>
      <c r="V58" s="8">
        <f t="shared" si="8"/>
        <v>87.080649999999991</v>
      </c>
      <c r="W58">
        <f t="shared" si="4"/>
        <v>0</v>
      </c>
      <c r="X58">
        <f t="shared" si="5"/>
        <v>1</v>
      </c>
      <c r="Y58">
        <f t="shared" si="6"/>
        <v>0</v>
      </c>
    </row>
    <row r="59" spans="1:25" x14ac:dyDescent="0.25">
      <c r="A59" s="1">
        <v>41992</v>
      </c>
      <c r="B59" s="5">
        <v>88.78</v>
      </c>
      <c r="C59" s="5">
        <v>95.46</v>
      </c>
      <c r="D59" s="5">
        <v>105.38</v>
      </c>
      <c r="E59" s="5">
        <v>82.72</v>
      </c>
      <c r="F59" s="5">
        <v>153.37</v>
      </c>
      <c r="G59" s="5">
        <v>72.95</v>
      </c>
      <c r="H59" s="5">
        <v>96.32</v>
      </c>
      <c r="J59" s="5">
        <v>78.17</v>
      </c>
      <c r="K59" s="4">
        <v>16402</v>
      </c>
      <c r="N59" s="8">
        <f t="shared" si="7"/>
        <v>81.67</v>
      </c>
      <c r="O59" s="8">
        <f t="shared" si="7"/>
        <v>82.867700000000013</v>
      </c>
      <c r="P59" s="8">
        <f t="shared" si="7"/>
        <v>83.453199999999995</v>
      </c>
      <c r="R59" s="3">
        <f t="shared" si="3"/>
        <v>41992</v>
      </c>
      <c r="V59" s="8">
        <f t="shared" si="8"/>
        <v>83.453199999999995</v>
      </c>
      <c r="W59">
        <f t="shared" si="4"/>
        <v>0</v>
      </c>
      <c r="X59">
        <f t="shared" si="5"/>
        <v>0</v>
      </c>
      <c r="Y59">
        <f t="shared" si="6"/>
        <v>1</v>
      </c>
    </row>
    <row r="60" spans="1:25" x14ac:dyDescent="0.25">
      <c r="A60" s="1">
        <v>41999</v>
      </c>
      <c r="B60" s="5">
        <v>87.37</v>
      </c>
      <c r="C60" s="5">
        <v>96.2</v>
      </c>
      <c r="D60" s="5">
        <v>106.02</v>
      </c>
      <c r="E60" s="5">
        <v>79.760000000000005</v>
      </c>
      <c r="F60" s="5">
        <v>154.32</v>
      </c>
      <c r="G60" s="5">
        <v>66.75</v>
      </c>
      <c r="H60" s="5">
        <v>96.45</v>
      </c>
      <c r="J60" s="5">
        <v>75.349999999999994</v>
      </c>
      <c r="K60" s="4">
        <v>17264</v>
      </c>
      <c r="N60" s="8">
        <f t="shared" si="7"/>
        <v>78.849999999999994</v>
      </c>
      <c r="O60" s="8">
        <f t="shared" si="7"/>
        <v>80.802050000000008</v>
      </c>
      <c r="P60" s="8">
        <f t="shared" si="7"/>
        <v>82.127799999999993</v>
      </c>
      <c r="R60" s="3">
        <f t="shared" si="3"/>
        <v>41999</v>
      </c>
      <c r="V60" s="8">
        <f t="shared" si="8"/>
        <v>82.127799999999993</v>
      </c>
      <c r="W60">
        <f t="shared" si="4"/>
        <v>0</v>
      </c>
      <c r="X60">
        <f t="shared" si="5"/>
        <v>0</v>
      </c>
      <c r="Y60">
        <f t="shared" si="6"/>
        <v>1</v>
      </c>
    </row>
    <row r="61" spans="1:25" x14ac:dyDescent="0.25">
      <c r="A61" s="1">
        <v>42006</v>
      </c>
      <c r="B61" s="5">
        <v>85.33</v>
      </c>
      <c r="C61" s="5">
        <v>94.47</v>
      </c>
      <c r="D61" s="5">
        <v>105.69</v>
      </c>
      <c r="E61" s="5">
        <v>69.23</v>
      </c>
      <c r="F61" s="5">
        <v>153.46</v>
      </c>
      <c r="G61" s="5">
        <v>64.459999999999994</v>
      </c>
      <c r="H61" s="5">
        <v>97.72</v>
      </c>
      <c r="J61" s="5">
        <v>75.5</v>
      </c>
      <c r="K61" s="4">
        <v>20608</v>
      </c>
      <c r="N61" s="8">
        <f t="shared" si="7"/>
        <v>79</v>
      </c>
      <c r="O61" s="8">
        <f t="shared" si="7"/>
        <v>79.928449999999998</v>
      </c>
      <c r="P61" s="8">
        <f t="shared" si="7"/>
        <v>80.2102</v>
      </c>
      <c r="R61" s="3">
        <f t="shared" si="3"/>
        <v>42006</v>
      </c>
      <c r="V61" s="8">
        <f t="shared" si="8"/>
        <v>80.2102</v>
      </c>
      <c r="W61">
        <f t="shared" si="4"/>
        <v>0</v>
      </c>
      <c r="X61">
        <f t="shared" si="5"/>
        <v>0</v>
      </c>
      <c r="Y61">
        <f t="shared" si="6"/>
        <v>1</v>
      </c>
    </row>
    <row r="62" spans="1:25" x14ac:dyDescent="0.25">
      <c r="A62" s="1">
        <v>42013</v>
      </c>
      <c r="B62" s="5">
        <v>83.22</v>
      </c>
      <c r="C62" s="5">
        <v>90.66</v>
      </c>
      <c r="D62" s="5">
        <v>102.37</v>
      </c>
      <c r="E62" s="5">
        <v>61.68</v>
      </c>
      <c r="F62" s="5">
        <v>151.69999999999999</v>
      </c>
      <c r="G62" s="5">
        <v>62.84</v>
      </c>
      <c r="H62" s="5">
        <v>102.41</v>
      </c>
      <c r="J62" s="5">
        <v>73.91</v>
      </c>
      <c r="K62" s="4">
        <v>18180</v>
      </c>
      <c r="N62" s="8">
        <f t="shared" si="7"/>
        <v>77.41</v>
      </c>
      <c r="O62" s="8">
        <f t="shared" si="7"/>
        <v>78.152299999999997</v>
      </c>
      <c r="P62" s="8">
        <f t="shared" si="7"/>
        <v>78.226799999999997</v>
      </c>
      <c r="R62" s="3">
        <f t="shared" si="3"/>
        <v>42013</v>
      </c>
      <c r="V62" s="8">
        <f t="shared" si="8"/>
        <v>78.226799999999997</v>
      </c>
      <c r="W62">
        <f t="shared" si="4"/>
        <v>0</v>
      </c>
      <c r="X62">
        <f t="shared" si="5"/>
        <v>0</v>
      </c>
      <c r="Y62">
        <f t="shared" si="6"/>
        <v>1</v>
      </c>
    </row>
    <row r="63" spans="1:25" x14ac:dyDescent="0.25">
      <c r="A63" s="1">
        <v>42020</v>
      </c>
      <c r="B63" s="5">
        <v>83.95</v>
      </c>
      <c r="C63" s="5">
        <v>92.23</v>
      </c>
      <c r="D63" s="5">
        <v>99.68</v>
      </c>
      <c r="E63" s="5">
        <v>56.55</v>
      </c>
      <c r="F63" s="5">
        <v>148.03</v>
      </c>
      <c r="G63" s="5">
        <v>67.34</v>
      </c>
      <c r="H63" s="5">
        <v>105.17</v>
      </c>
      <c r="J63" s="5">
        <v>71.489999999999995</v>
      </c>
      <c r="K63" s="4">
        <v>22472</v>
      </c>
      <c r="N63" s="8">
        <f t="shared" si="7"/>
        <v>74.989999999999995</v>
      </c>
      <c r="O63" s="8">
        <f t="shared" si="7"/>
        <v>77.281750000000002</v>
      </c>
      <c r="P63" s="8">
        <f t="shared" si="7"/>
        <v>78.912999999999997</v>
      </c>
      <c r="R63" s="3">
        <f t="shared" si="3"/>
        <v>42020</v>
      </c>
      <c r="V63" s="8">
        <f t="shared" si="8"/>
        <v>78.912999999999997</v>
      </c>
      <c r="W63">
        <f t="shared" si="4"/>
        <v>0</v>
      </c>
      <c r="X63">
        <f t="shared" si="5"/>
        <v>0</v>
      </c>
      <c r="Y63">
        <f t="shared" si="6"/>
        <v>1</v>
      </c>
    </row>
    <row r="64" spans="1:25" x14ac:dyDescent="0.25">
      <c r="A64" s="1">
        <v>42027</v>
      </c>
      <c r="B64" s="5">
        <v>85.31</v>
      </c>
      <c r="C64" s="5">
        <v>92.45</v>
      </c>
      <c r="D64" s="5">
        <v>95.7</v>
      </c>
      <c r="E64" s="5">
        <v>52.87</v>
      </c>
      <c r="F64" s="5">
        <v>150.88999999999999</v>
      </c>
      <c r="G64" s="5">
        <v>73.430000000000007</v>
      </c>
      <c r="H64" s="5">
        <v>109.16</v>
      </c>
      <c r="J64" s="5">
        <v>69.45</v>
      </c>
      <c r="K64" s="4">
        <v>17445</v>
      </c>
      <c r="N64" s="8">
        <f t="shared" si="7"/>
        <v>72.95</v>
      </c>
      <c r="O64" s="8">
        <f t="shared" si="7"/>
        <v>76.894149999999996</v>
      </c>
      <c r="P64" s="8">
        <f t="shared" si="7"/>
        <v>80.191400000000002</v>
      </c>
      <c r="R64" s="3">
        <f t="shared" si="3"/>
        <v>42027</v>
      </c>
      <c r="V64" s="8">
        <f t="shared" si="8"/>
        <v>80.191400000000002</v>
      </c>
      <c r="W64">
        <f t="shared" si="4"/>
        <v>0</v>
      </c>
      <c r="X64">
        <f t="shared" si="5"/>
        <v>0</v>
      </c>
      <c r="Y64">
        <f t="shared" si="6"/>
        <v>1</v>
      </c>
    </row>
    <row r="65" spans="1:25" x14ac:dyDescent="0.25">
      <c r="A65" s="1">
        <v>42034</v>
      </c>
      <c r="B65" s="5">
        <v>80.61</v>
      </c>
      <c r="C65" s="5">
        <v>88.71</v>
      </c>
      <c r="D65" s="5">
        <v>89.76</v>
      </c>
      <c r="E65" s="5">
        <v>51.73</v>
      </c>
      <c r="F65" s="5">
        <v>148.65</v>
      </c>
      <c r="G65" s="5">
        <v>66.77</v>
      </c>
      <c r="H65" s="5">
        <v>100.48</v>
      </c>
      <c r="J65" s="5">
        <v>67.34</v>
      </c>
      <c r="K65" s="4">
        <v>23133</v>
      </c>
      <c r="N65" s="8">
        <f t="shared" ref="N65:P107" si="9">N$3*($J65+N$5)+N$4*($B65*N$6+N$7)</f>
        <v>70.84</v>
      </c>
      <c r="O65" s="8">
        <f t="shared" si="9"/>
        <v>73.653649999999999</v>
      </c>
      <c r="P65" s="8">
        <f t="shared" si="9"/>
        <v>75.773399999999995</v>
      </c>
      <c r="R65" s="3">
        <f t="shared" si="3"/>
        <v>42034</v>
      </c>
      <c r="V65" s="8">
        <f t="shared" si="8"/>
        <v>75.773399999999995</v>
      </c>
      <c r="W65">
        <f t="shared" si="4"/>
        <v>0</v>
      </c>
      <c r="X65">
        <f t="shared" si="5"/>
        <v>0</v>
      </c>
      <c r="Y65">
        <f t="shared" si="6"/>
        <v>1</v>
      </c>
    </row>
    <row r="66" spans="1:25" x14ac:dyDescent="0.25">
      <c r="A66" s="1">
        <v>42041</v>
      </c>
      <c r="B66" s="5">
        <v>75.260000000000005</v>
      </c>
      <c r="C66" s="5">
        <v>85.69</v>
      </c>
      <c r="D66" s="5">
        <v>80.069999999999993</v>
      </c>
      <c r="E66" s="5">
        <v>48.93</v>
      </c>
      <c r="F66" s="5">
        <v>147.1</v>
      </c>
      <c r="G66" s="5">
        <v>58.17</v>
      </c>
      <c r="H66" s="5">
        <v>95.15</v>
      </c>
      <c r="J66" s="5">
        <v>62.46</v>
      </c>
      <c r="K66" s="4">
        <v>24524</v>
      </c>
      <c r="N66" s="8">
        <f t="shared" si="9"/>
        <v>65.960000000000008</v>
      </c>
      <c r="O66" s="8">
        <f t="shared" si="9"/>
        <v>68.72590000000001</v>
      </c>
      <c r="P66" s="8">
        <f t="shared" si="9"/>
        <v>70.744399999999999</v>
      </c>
      <c r="R66" s="3">
        <f t="shared" si="3"/>
        <v>42041</v>
      </c>
      <c r="V66" s="8">
        <f t="shared" si="8"/>
        <v>70.744399999999999</v>
      </c>
      <c r="W66">
        <f t="shared" si="4"/>
        <v>0</v>
      </c>
      <c r="X66">
        <f t="shared" si="5"/>
        <v>0</v>
      </c>
      <c r="Y66">
        <f t="shared" si="6"/>
        <v>1</v>
      </c>
    </row>
    <row r="67" spans="1:25" x14ac:dyDescent="0.25">
      <c r="A67" s="1">
        <v>42048</v>
      </c>
      <c r="B67" s="5">
        <v>72.650000000000006</v>
      </c>
      <c r="C67" s="5">
        <v>84.38</v>
      </c>
      <c r="D67" s="5">
        <v>77.209999999999994</v>
      </c>
      <c r="E67" s="5">
        <v>47.47</v>
      </c>
      <c r="F67" s="5">
        <v>144.66999999999999</v>
      </c>
      <c r="G67" s="5">
        <v>57.75</v>
      </c>
      <c r="H67" s="5">
        <v>86.15</v>
      </c>
      <c r="J67" s="5">
        <v>58.42</v>
      </c>
      <c r="K67" s="4">
        <v>20600</v>
      </c>
      <c r="N67" s="8">
        <f t="shared" si="9"/>
        <v>61.92</v>
      </c>
      <c r="O67" s="8">
        <f t="shared" si="9"/>
        <v>65.492250000000013</v>
      </c>
      <c r="P67" s="8">
        <f t="shared" si="9"/>
        <v>68.290999999999997</v>
      </c>
      <c r="R67" s="3">
        <f t="shared" si="3"/>
        <v>42048</v>
      </c>
      <c r="V67" s="8">
        <f t="shared" si="8"/>
        <v>68.290999999999997</v>
      </c>
      <c r="W67">
        <f t="shared" si="4"/>
        <v>0</v>
      </c>
      <c r="X67">
        <f t="shared" si="5"/>
        <v>0</v>
      </c>
      <c r="Y67">
        <f t="shared" si="6"/>
        <v>1</v>
      </c>
    </row>
    <row r="68" spans="1:25" x14ac:dyDescent="0.25">
      <c r="A68" s="1">
        <v>42055</v>
      </c>
      <c r="B68" s="5">
        <v>72.209999999999994</v>
      </c>
      <c r="C68" s="5">
        <v>82.54</v>
      </c>
      <c r="D68" s="5">
        <v>79.400000000000006</v>
      </c>
      <c r="E68" s="5">
        <v>46.49</v>
      </c>
      <c r="F68" s="5">
        <v>142.86000000000001</v>
      </c>
      <c r="G68" s="5">
        <v>59.74</v>
      </c>
      <c r="H68" s="5">
        <v>82.66</v>
      </c>
      <c r="J68" s="5">
        <v>57.73</v>
      </c>
      <c r="K68" s="4">
        <v>32810</v>
      </c>
      <c r="N68" s="8">
        <f t="shared" si="9"/>
        <v>61.23</v>
      </c>
      <c r="O68" s="8">
        <f t="shared" si="9"/>
        <v>64.94265</v>
      </c>
      <c r="P68" s="8">
        <f t="shared" si="9"/>
        <v>67.877399999999994</v>
      </c>
      <c r="R68" s="3">
        <f t="shared" si="3"/>
        <v>42055</v>
      </c>
      <c r="V68" s="8">
        <f t="shared" si="8"/>
        <v>67.877399999999994</v>
      </c>
      <c r="W68">
        <f t="shared" si="4"/>
        <v>0</v>
      </c>
      <c r="X68">
        <f t="shared" si="5"/>
        <v>0</v>
      </c>
      <c r="Y68">
        <f t="shared" si="6"/>
        <v>1</v>
      </c>
    </row>
    <row r="69" spans="1:25" x14ac:dyDescent="0.25">
      <c r="A69" s="1">
        <v>42062</v>
      </c>
      <c r="B69" s="5">
        <v>70.14</v>
      </c>
      <c r="C69" s="5">
        <v>81.59</v>
      </c>
      <c r="D69" s="5">
        <v>80.48</v>
      </c>
      <c r="E69" s="5">
        <v>43.76</v>
      </c>
      <c r="F69" s="5">
        <v>141.19</v>
      </c>
      <c r="G69" s="5">
        <v>56.99</v>
      </c>
      <c r="H69" s="5">
        <v>77.459999999999994</v>
      </c>
      <c r="J69" s="5">
        <v>65.17</v>
      </c>
      <c r="K69" s="4">
        <v>32424</v>
      </c>
      <c r="N69" s="8">
        <f t="shared" si="9"/>
        <v>68.67</v>
      </c>
      <c r="O69" s="8">
        <f t="shared" si="9"/>
        <v>67.700100000000006</v>
      </c>
      <c r="P69" s="8">
        <f t="shared" si="9"/>
        <v>65.931600000000003</v>
      </c>
      <c r="R69" s="3">
        <f t="shared" si="3"/>
        <v>42062</v>
      </c>
      <c r="V69" s="8">
        <f t="shared" si="8"/>
        <v>68.67</v>
      </c>
      <c r="W69">
        <f t="shared" si="4"/>
        <v>1</v>
      </c>
      <c r="X69">
        <f t="shared" si="5"/>
        <v>0</v>
      </c>
      <c r="Y69">
        <f t="shared" si="6"/>
        <v>0</v>
      </c>
    </row>
    <row r="70" spans="1:25" x14ac:dyDescent="0.25">
      <c r="A70" s="1">
        <v>42069</v>
      </c>
      <c r="B70" s="5">
        <v>69.150000000000006</v>
      </c>
      <c r="C70" s="5">
        <v>81.91</v>
      </c>
      <c r="D70" s="5">
        <v>81.78</v>
      </c>
      <c r="E70" s="5">
        <v>46.76</v>
      </c>
      <c r="F70" s="5">
        <v>141.75</v>
      </c>
      <c r="G70" s="5">
        <v>55.51</v>
      </c>
      <c r="H70" s="5">
        <v>71.41</v>
      </c>
      <c r="J70" s="5">
        <v>65.069999999999993</v>
      </c>
      <c r="K70" s="4">
        <v>27561</v>
      </c>
      <c r="N70" s="8">
        <f t="shared" si="9"/>
        <v>68.569999999999993</v>
      </c>
      <c r="O70" s="8">
        <f t="shared" si="9"/>
        <v>67.189750000000004</v>
      </c>
      <c r="P70" s="8">
        <f t="shared" si="9"/>
        <v>65.001000000000005</v>
      </c>
      <c r="R70" s="3">
        <f t="shared" si="3"/>
        <v>42069</v>
      </c>
      <c r="V70" s="8">
        <f t="shared" si="8"/>
        <v>68.569999999999993</v>
      </c>
      <c r="W70">
        <f t="shared" si="4"/>
        <v>1</v>
      </c>
      <c r="X70">
        <f t="shared" si="5"/>
        <v>0</v>
      </c>
      <c r="Y70">
        <f t="shared" si="6"/>
        <v>0</v>
      </c>
    </row>
    <row r="71" spans="1:25" x14ac:dyDescent="0.25">
      <c r="A71" s="1">
        <v>42076</v>
      </c>
      <c r="B71" s="5">
        <v>68.31</v>
      </c>
      <c r="C71" s="5">
        <v>82.39</v>
      </c>
      <c r="D71" s="5">
        <v>81.900000000000006</v>
      </c>
      <c r="E71" s="5">
        <v>44.5</v>
      </c>
      <c r="F71" s="5">
        <v>142.25</v>
      </c>
      <c r="G71" s="5">
        <v>52.76</v>
      </c>
      <c r="H71" s="5">
        <v>70.95</v>
      </c>
      <c r="J71" s="5">
        <v>62.03</v>
      </c>
      <c r="K71" s="4">
        <v>26011</v>
      </c>
      <c r="N71" s="8">
        <f t="shared" si="9"/>
        <v>65.53</v>
      </c>
      <c r="O71" s="8">
        <f t="shared" si="9"/>
        <v>65.279150000000001</v>
      </c>
      <c r="P71" s="8">
        <f t="shared" si="9"/>
        <v>64.211399999999998</v>
      </c>
      <c r="R71" s="3">
        <f t="shared" si="3"/>
        <v>42076</v>
      </c>
      <c r="V71" s="8">
        <f t="shared" si="8"/>
        <v>65.53</v>
      </c>
      <c r="W71">
        <f t="shared" si="4"/>
        <v>1</v>
      </c>
      <c r="X71">
        <f t="shared" si="5"/>
        <v>0</v>
      </c>
      <c r="Y71">
        <f t="shared" si="6"/>
        <v>0</v>
      </c>
    </row>
    <row r="72" spans="1:25" x14ac:dyDescent="0.25">
      <c r="A72" s="1">
        <v>42083</v>
      </c>
      <c r="B72" s="5">
        <v>68.37</v>
      </c>
      <c r="C72" s="5">
        <v>84.45</v>
      </c>
      <c r="D72" s="5">
        <v>84.99</v>
      </c>
      <c r="E72" s="5">
        <v>43.88</v>
      </c>
      <c r="F72" s="5">
        <v>148.5</v>
      </c>
      <c r="G72" s="5">
        <v>48.5</v>
      </c>
      <c r="H72" s="5">
        <v>71.180000000000007</v>
      </c>
      <c r="J72" s="5">
        <v>58.71</v>
      </c>
      <c r="K72" s="4">
        <v>21289</v>
      </c>
      <c r="N72" s="8">
        <f t="shared" si="9"/>
        <v>62.21</v>
      </c>
      <c r="O72" s="8">
        <f t="shared" si="9"/>
        <v>63.647050000000007</v>
      </c>
      <c r="P72" s="8">
        <f t="shared" si="9"/>
        <v>64.267799999999994</v>
      </c>
      <c r="R72" s="3">
        <f t="shared" si="3"/>
        <v>42083</v>
      </c>
      <c r="V72" s="8">
        <f t="shared" si="8"/>
        <v>64.267799999999994</v>
      </c>
      <c r="W72">
        <f t="shared" si="4"/>
        <v>0</v>
      </c>
      <c r="X72">
        <f t="shared" si="5"/>
        <v>0</v>
      </c>
      <c r="Y72">
        <f t="shared" si="6"/>
        <v>1</v>
      </c>
    </row>
    <row r="73" spans="1:25" x14ac:dyDescent="0.25">
      <c r="A73" s="1">
        <v>42090</v>
      </c>
      <c r="B73" s="5">
        <v>67.02</v>
      </c>
      <c r="C73" s="5">
        <v>84.15</v>
      </c>
      <c r="D73" s="5">
        <v>87.34</v>
      </c>
      <c r="E73" s="5">
        <v>41.59</v>
      </c>
      <c r="F73" s="5">
        <v>155.03</v>
      </c>
      <c r="G73" s="5">
        <v>43.47</v>
      </c>
      <c r="H73" s="5">
        <v>68.98</v>
      </c>
      <c r="J73" s="5">
        <v>56.46</v>
      </c>
      <c r="K73" s="4">
        <v>27132</v>
      </c>
      <c r="N73" s="8">
        <f t="shared" si="9"/>
        <v>59.96</v>
      </c>
      <c r="O73" s="8">
        <f t="shared" si="9"/>
        <v>61.894300000000001</v>
      </c>
      <c r="P73" s="8">
        <f t="shared" si="9"/>
        <v>62.998799999999996</v>
      </c>
      <c r="R73" s="3">
        <f t="shared" ref="R73:R136" si="10">A73</f>
        <v>42090</v>
      </c>
      <c r="V73" s="8">
        <f t="shared" si="8"/>
        <v>62.998799999999996</v>
      </c>
      <c r="W73">
        <f t="shared" ref="W73:W136" si="11">IF($V73=N73,1,0)</f>
        <v>0</v>
      </c>
      <c r="X73">
        <f t="shared" ref="X73:X136" si="12">IF($V73=O73,1,0)</f>
        <v>0</v>
      </c>
      <c r="Y73">
        <f t="shared" ref="Y73:Y136" si="13">IF($V73=P73,1,0)</f>
        <v>1</v>
      </c>
    </row>
    <row r="74" spans="1:25" x14ac:dyDescent="0.25">
      <c r="A74" s="1">
        <v>42097</v>
      </c>
      <c r="B74" s="5">
        <v>64.98</v>
      </c>
      <c r="C74" s="5">
        <v>82.45</v>
      </c>
      <c r="D74" s="5">
        <v>86.31</v>
      </c>
      <c r="E74" s="5">
        <v>40.200000000000003</v>
      </c>
      <c r="F74" s="5">
        <v>160.86000000000001</v>
      </c>
      <c r="G74" s="5">
        <v>40.6</v>
      </c>
      <c r="H74" s="5">
        <v>63.85</v>
      </c>
      <c r="J74" s="5">
        <v>56.63</v>
      </c>
      <c r="K74" s="4">
        <v>17273</v>
      </c>
      <c r="N74" s="8">
        <f t="shared" si="9"/>
        <v>60.13</v>
      </c>
      <c r="O74" s="8">
        <f t="shared" si="9"/>
        <v>61.030700000000003</v>
      </c>
      <c r="P74" s="8">
        <f t="shared" si="9"/>
        <v>61.081200000000003</v>
      </c>
      <c r="R74" s="3">
        <f t="shared" si="10"/>
        <v>42097</v>
      </c>
      <c r="V74" s="8">
        <f t="shared" ref="V74:V137" si="14">MAX(N74:P74)</f>
        <v>61.081200000000003</v>
      </c>
      <c r="W74">
        <f t="shared" si="11"/>
        <v>0</v>
      </c>
      <c r="X74">
        <f t="shared" si="12"/>
        <v>0</v>
      </c>
      <c r="Y74">
        <f t="shared" si="13"/>
        <v>1</v>
      </c>
    </row>
    <row r="75" spans="1:25" x14ac:dyDescent="0.25">
      <c r="A75" s="1">
        <v>42104</v>
      </c>
      <c r="B75" s="5">
        <v>65.73</v>
      </c>
      <c r="C75" s="5">
        <v>83.66</v>
      </c>
      <c r="D75" s="5">
        <v>83.46</v>
      </c>
      <c r="E75" s="5">
        <v>40.14</v>
      </c>
      <c r="F75" s="5">
        <v>158.84</v>
      </c>
      <c r="G75" s="5">
        <v>42.98</v>
      </c>
      <c r="H75" s="5">
        <v>65.510000000000005</v>
      </c>
      <c r="J75" s="5">
        <v>59.26</v>
      </c>
      <c r="K75" s="4">
        <v>26310</v>
      </c>
      <c r="N75" s="8">
        <f t="shared" si="9"/>
        <v>62.76</v>
      </c>
      <c r="O75" s="8">
        <f t="shared" si="9"/>
        <v>62.694450000000003</v>
      </c>
      <c r="P75" s="8">
        <f t="shared" si="9"/>
        <v>61.786200000000001</v>
      </c>
      <c r="R75" s="3">
        <f t="shared" si="10"/>
        <v>42104</v>
      </c>
      <c r="V75" s="8">
        <f t="shared" si="14"/>
        <v>62.76</v>
      </c>
      <c r="W75">
        <f t="shared" si="11"/>
        <v>1</v>
      </c>
      <c r="X75">
        <f t="shared" si="12"/>
        <v>0</v>
      </c>
      <c r="Y75">
        <f t="shared" si="13"/>
        <v>0</v>
      </c>
    </row>
    <row r="76" spans="1:25" x14ac:dyDescent="0.25">
      <c r="A76" s="1">
        <v>42111</v>
      </c>
      <c r="B76" s="5">
        <v>66.77</v>
      </c>
      <c r="C76" s="5">
        <v>82.65</v>
      </c>
      <c r="D76" s="5">
        <v>79.58</v>
      </c>
      <c r="E76" s="5">
        <v>39.04</v>
      </c>
      <c r="F76" s="5">
        <v>158.91999999999999</v>
      </c>
      <c r="G76" s="5">
        <v>49.59</v>
      </c>
      <c r="H76" s="5">
        <v>66.75</v>
      </c>
      <c r="J76" s="5">
        <v>62.69</v>
      </c>
      <c r="K76" s="4">
        <v>30304</v>
      </c>
      <c r="N76" s="8">
        <f t="shared" si="9"/>
        <v>66.19</v>
      </c>
      <c r="O76" s="8">
        <f t="shared" si="9"/>
        <v>64.893050000000002</v>
      </c>
      <c r="P76" s="8">
        <f t="shared" si="9"/>
        <v>62.763799999999989</v>
      </c>
      <c r="R76" s="3">
        <f t="shared" si="10"/>
        <v>42111</v>
      </c>
      <c r="V76" s="8">
        <f t="shared" si="14"/>
        <v>66.19</v>
      </c>
      <c r="W76">
        <f t="shared" si="11"/>
        <v>1</v>
      </c>
      <c r="X76">
        <f t="shared" si="12"/>
        <v>0</v>
      </c>
      <c r="Y76">
        <f t="shared" si="13"/>
        <v>0</v>
      </c>
    </row>
    <row r="77" spans="1:25" x14ac:dyDescent="0.25">
      <c r="A77" s="1">
        <v>42118</v>
      </c>
      <c r="B77" s="5">
        <v>68.709999999999994</v>
      </c>
      <c r="C77" s="5">
        <v>83.44</v>
      </c>
      <c r="D77" s="5">
        <v>81.93</v>
      </c>
      <c r="E77" s="5">
        <v>41.56</v>
      </c>
      <c r="F77" s="5">
        <v>160.02000000000001</v>
      </c>
      <c r="G77" s="5">
        <v>56.01</v>
      </c>
      <c r="H77" s="5">
        <v>64.13</v>
      </c>
      <c r="J77" s="5">
        <v>63.26</v>
      </c>
      <c r="K77" s="4">
        <v>34090</v>
      </c>
      <c r="N77" s="8">
        <f t="shared" si="9"/>
        <v>66.759999999999991</v>
      </c>
      <c r="O77" s="8">
        <f t="shared" si="9"/>
        <v>66.080149999999989</v>
      </c>
      <c r="P77" s="8">
        <f t="shared" si="9"/>
        <v>64.587399999999988</v>
      </c>
      <c r="R77" s="3">
        <f t="shared" si="10"/>
        <v>42118</v>
      </c>
      <c r="V77" s="8">
        <f t="shared" si="14"/>
        <v>66.759999999999991</v>
      </c>
      <c r="W77">
        <f t="shared" si="11"/>
        <v>1</v>
      </c>
      <c r="X77">
        <f t="shared" si="12"/>
        <v>0</v>
      </c>
      <c r="Y77">
        <f t="shared" si="13"/>
        <v>0</v>
      </c>
    </row>
    <row r="78" spans="1:25" x14ac:dyDescent="0.25">
      <c r="A78" s="1">
        <v>42125</v>
      </c>
      <c r="B78" s="5">
        <v>72.069999999999993</v>
      </c>
      <c r="C78" s="5">
        <v>87.63</v>
      </c>
      <c r="D78" s="5">
        <v>88.22</v>
      </c>
      <c r="E78" s="5">
        <v>47.37</v>
      </c>
      <c r="F78" s="5">
        <v>165.44</v>
      </c>
      <c r="G78" s="5">
        <v>56.42</v>
      </c>
      <c r="H78" s="5">
        <v>66.75</v>
      </c>
      <c r="J78" s="5">
        <v>70.73</v>
      </c>
      <c r="K78" s="4">
        <v>30165</v>
      </c>
      <c r="N78" s="8">
        <f t="shared" si="9"/>
        <v>74.23</v>
      </c>
      <c r="O78" s="8">
        <f t="shared" si="9"/>
        <v>71.377549999999999</v>
      </c>
      <c r="P78" s="8">
        <f t="shared" si="9"/>
        <v>67.745799999999988</v>
      </c>
      <c r="R78" s="3">
        <f t="shared" si="10"/>
        <v>42125</v>
      </c>
      <c r="V78" s="8">
        <f t="shared" si="14"/>
        <v>74.23</v>
      </c>
      <c r="W78">
        <f t="shared" si="11"/>
        <v>1</v>
      </c>
      <c r="X78">
        <f t="shared" si="12"/>
        <v>0</v>
      </c>
      <c r="Y78">
        <f t="shared" si="13"/>
        <v>0</v>
      </c>
    </row>
    <row r="79" spans="1:25" x14ac:dyDescent="0.25">
      <c r="A79" s="1">
        <v>42132</v>
      </c>
      <c r="B79" s="5">
        <v>77.25</v>
      </c>
      <c r="C79" s="5">
        <v>94.2</v>
      </c>
      <c r="D79" s="5">
        <v>97.83</v>
      </c>
      <c r="E79" s="5">
        <v>53.96</v>
      </c>
      <c r="F79" s="5">
        <v>177.76</v>
      </c>
      <c r="G79" s="5">
        <v>59.14</v>
      </c>
      <c r="H79" s="5">
        <v>69.47</v>
      </c>
      <c r="J79" s="5">
        <v>77.34</v>
      </c>
      <c r="K79" s="4">
        <v>26230</v>
      </c>
      <c r="N79" s="8">
        <f t="shared" si="9"/>
        <v>80.84</v>
      </c>
      <c r="O79" s="8">
        <f t="shared" si="9"/>
        <v>77.091250000000002</v>
      </c>
      <c r="P79" s="8">
        <f t="shared" si="9"/>
        <v>72.614999999999995</v>
      </c>
      <c r="R79" s="3">
        <f t="shared" si="10"/>
        <v>42132</v>
      </c>
      <c r="V79" s="8">
        <f t="shared" si="14"/>
        <v>80.84</v>
      </c>
      <c r="W79">
        <f t="shared" si="11"/>
        <v>1</v>
      </c>
      <c r="X79">
        <f t="shared" si="12"/>
        <v>0</v>
      </c>
      <c r="Y79">
        <f t="shared" si="13"/>
        <v>0</v>
      </c>
    </row>
    <row r="80" spans="1:25" x14ac:dyDescent="0.25">
      <c r="A80" s="1">
        <v>42139</v>
      </c>
      <c r="B80" s="5">
        <v>83.18</v>
      </c>
      <c r="C80" s="5">
        <v>100.58</v>
      </c>
      <c r="D80" s="5">
        <v>109.83</v>
      </c>
      <c r="E80" s="5">
        <v>58.3</v>
      </c>
      <c r="F80" s="5">
        <v>187.66</v>
      </c>
      <c r="G80" s="5">
        <v>63.71</v>
      </c>
      <c r="H80" s="5">
        <v>76.349999999999994</v>
      </c>
      <c r="J80" s="5">
        <v>80.75</v>
      </c>
      <c r="K80" s="4">
        <v>20664</v>
      </c>
      <c r="N80" s="8">
        <f t="shared" si="9"/>
        <v>84.25</v>
      </c>
      <c r="O80" s="8">
        <f t="shared" si="9"/>
        <v>81.553700000000006</v>
      </c>
      <c r="P80" s="8">
        <f t="shared" si="9"/>
        <v>78.1892</v>
      </c>
      <c r="R80" s="3">
        <f t="shared" si="10"/>
        <v>42139</v>
      </c>
      <c r="V80" s="8">
        <f t="shared" si="14"/>
        <v>84.25</v>
      </c>
      <c r="W80">
        <f t="shared" si="11"/>
        <v>1</v>
      </c>
      <c r="X80">
        <f t="shared" si="12"/>
        <v>0</v>
      </c>
      <c r="Y80">
        <f t="shared" si="13"/>
        <v>0</v>
      </c>
    </row>
    <row r="81" spans="1:25" x14ac:dyDescent="0.25">
      <c r="A81" s="1">
        <v>42146</v>
      </c>
      <c r="B81" s="5">
        <v>85.94</v>
      </c>
      <c r="C81" s="5">
        <v>101</v>
      </c>
      <c r="D81" s="5">
        <v>116.97</v>
      </c>
      <c r="E81" s="5">
        <v>61.99</v>
      </c>
      <c r="F81" s="5">
        <v>192.32</v>
      </c>
      <c r="G81" s="5">
        <v>64.83</v>
      </c>
      <c r="H81" s="5">
        <v>82.02</v>
      </c>
      <c r="J81" s="5">
        <v>79.680000000000007</v>
      </c>
      <c r="K81" s="4">
        <v>13845</v>
      </c>
      <c r="N81" s="8">
        <f t="shared" si="9"/>
        <v>83.18</v>
      </c>
      <c r="O81" s="8">
        <f t="shared" si="9"/>
        <v>82.302099999999996</v>
      </c>
      <c r="P81" s="8">
        <f t="shared" si="9"/>
        <v>80.783599999999993</v>
      </c>
      <c r="R81" s="3">
        <f t="shared" si="10"/>
        <v>42146</v>
      </c>
      <c r="V81" s="8">
        <f t="shared" si="14"/>
        <v>83.18</v>
      </c>
      <c r="W81">
        <f t="shared" si="11"/>
        <v>1</v>
      </c>
      <c r="X81">
        <f t="shared" si="12"/>
        <v>0</v>
      </c>
      <c r="Y81">
        <f t="shared" si="13"/>
        <v>0</v>
      </c>
    </row>
    <row r="82" spans="1:25" x14ac:dyDescent="0.25">
      <c r="A82" s="1">
        <v>42153</v>
      </c>
      <c r="B82" s="5">
        <v>86.35</v>
      </c>
      <c r="C82" s="5">
        <v>99.73</v>
      </c>
      <c r="D82" s="5">
        <v>119.9</v>
      </c>
      <c r="E82" s="5">
        <v>61.26</v>
      </c>
      <c r="F82" s="5">
        <v>190.77</v>
      </c>
      <c r="G82" s="5">
        <v>64.8</v>
      </c>
      <c r="H82" s="5">
        <v>86.79</v>
      </c>
      <c r="J82" s="5">
        <v>80.180000000000007</v>
      </c>
      <c r="K82" s="4">
        <v>14749</v>
      </c>
      <c r="N82" s="8">
        <f t="shared" si="9"/>
        <v>83.68</v>
      </c>
      <c r="O82" s="8">
        <f t="shared" si="9"/>
        <v>82.742750000000001</v>
      </c>
      <c r="P82" s="8">
        <f t="shared" si="9"/>
        <v>81.168999999999997</v>
      </c>
      <c r="R82" s="3">
        <f t="shared" si="10"/>
        <v>42153</v>
      </c>
      <c r="V82" s="8">
        <f t="shared" si="14"/>
        <v>83.68</v>
      </c>
      <c r="W82">
        <f t="shared" si="11"/>
        <v>1</v>
      </c>
      <c r="X82">
        <f t="shared" si="12"/>
        <v>0</v>
      </c>
      <c r="Y82">
        <f t="shared" si="13"/>
        <v>0</v>
      </c>
    </row>
    <row r="83" spans="1:25" x14ac:dyDescent="0.25">
      <c r="A83" s="1">
        <v>42160</v>
      </c>
      <c r="B83" s="5">
        <v>86.68</v>
      </c>
      <c r="C83" s="5">
        <v>100.03</v>
      </c>
      <c r="D83" s="5">
        <v>116.69</v>
      </c>
      <c r="E83" s="5">
        <v>61.8</v>
      </c>
      <c r="F83" s="5">
        <v>194.1</v>
      </c>
      <c r="G83" s="5">
        <v>60.75</v>
      </c>
      <c r="H83" s="5">
        <v>94.43</v>
      </c>
      <c r="J83" s="5">
        <v>79.959999999999994</v>
      </c>
      <c r="K83" s="4">
        <v>20433</v>
      </c>
      <c r="N83" s="8">
        <f t="shared" si="9"/>
        <v>83.46</v>
      </c>
      <c r="O83" s="8">
        <f t="shared" si="9"/>
        <v>82.786200000000008</v>
      </c>
      <c r="P83" s="8">
        <f t="shared" si="9"/>
        <v>81.479200000000006</v>
      </c>
      <c r="R83" s="3">
        <f t="shared" si="10"/>
        <v>42160</v>
      </c>
      <c r="V83" s="8">
        <f t="shared" si="14"/>
        <v>83.46</v>
      </c>
      <c r="W83">
        <f t="shared" si="11"/>
        <v>1</v>
      </c>
      <c r="X83">
        <f t="shared" si="12"/>
        <v>0</v>
      </c>
      <c r="Y83">
        <f t="shared" si="13"/>
        <v>0</v>
      </c>
    </row>
    <row r="84" spans="1:25" x14ac:dyDescent="0.25">
      <c r="A84" s="1">
        <v>42167</v>
      </c>
      <c r="B84" s="5">
        <v>86.08</v>
      </c>
      <c r="C84" s="5">
        <v>97.04</v>
      </c>
      <c r="D84" s="5">
        <v>108.21</v>
      </c>
      <c r="E84" s="5">
        <v>63.31</v>
      </c>
      <c r="F84" s="5">
        <v>193.16</v>
      </c>
      <c r="G84" s="5">
        <v>59.08</v>
      </c>
      <c r="H84" s="5">
        <v>102.79</v>
      </c>
      <c r="J84" s="5">
        <v>78.11</v>
      </c>
      <c r="K84" s="4">
        <v>21522</v>
      </c>
      <c r="N84" s="8">
        <f t="shared" si="9"/>
        <v>81.61</v>
      </c>
      <c r="O84" s="8">
        <f t="shared" si="9"/>
        <v>81.5822</v>
      </c>
      <c r="P84" s="8">
        <f t="shared" si="9"/>
        <v>80.915199999999999</v>
      </c>
      <c r="R84" s="3">
        <f t="shared" si="10"/>
        <v>42167</v>
      </c>
      <c r="V84" s="8">
        <f t="shared" si="14"/>
        <v>81.61</v>
      </c>
      <c r="W84">
        <f t="shared" si="11"/>
        <v>1</v>
      </c>
      <c r="X84">
        <f t="shared" si="12"/>
        <v>0</v>
      </c>
      <c r="Y84">
        <f t="shared" si="13"/>
        <v>0</v>
      </c>
    </row>
    <row r="85" spans="1:25" x14ac:dyDescent="0.25">
      <c r="A85" s="1">
        <v>42174</v>
      </c>
      <c r="B85" s="5">
        <v>84.55</v>
      </c>
      <c r="C85" s="5">
        <v>92</v>
      </c>
      <c r="D85" s="5">
        <v>93.87</v>
      </c>
      <c r="E85" s="5">
        <v>63.08</v>
      </c>
      <c r="F85" s="5">
        <v>197.26</v>
      </c>
      <c r="G85" s="5">
        <v>60.35</v>
      </c>
      <c r="H85" s="5">
        <v>108</v>
      </c>
      <c r="J85" s="5">
        <v>76.92</v>
      </c>
      <c r="K85" s="4">
        <v>22166</v>
      </c>
      <c r="N85" s="8">
        <f t="shared" si="9"/>
        <v>80.42</v>
      </c>
      <c r="O85" s="8">
        <f t="shared" si="9"/>
        <v>80.275750000000002</v>
      </c>
      <c r="P85" s="8">
        <f t="shared" si="9"/>
        <v>79.47699999999999</v>
      </c>
      <c r="R85" s="3">
        <f t="shared" si="10"/>
        <v>42174</v>
      </c>
      <c r="V85" s="8">
        <f t="shared" si="14"/>
        <v>80.42</v>
      </c>
      <c r="W85">
        <f t="shared" si="11"/>
        <v>1</v>
      </c>
      <c r="X85">
        <f t="shared" si="12"/>
        <v>0</v>
      </c>
      <c r="Y85">
        <f t="shared" si="13"/>
        <v>0</v>
      </c>
    </row>
    <row r="86" spans="1:25" x14ac:dyDescent="0.25">
      <c r="A86" s="1">
        <v>42181</v>
      </c>
      <c r="B86" s="5">
        <v>83.1</v>
      </c>
      <c r="C86" s="5">
        <v>88.14</v>
      </c>
      <c r="D86" s="5">
        <v>82.84</v>
      </c>
      <c r="E86" s="5">
        <v>61.01</v>
      </c>
      <c r="F86" s="5">
        <v>193.71</v>
      </c>
      <c r="G86" s="5">
        <v>59.29</v>
      </c>
      <c r="H86" s="5">
        <v>116.1</v>
      </c>
      <c r="J86" s="5">
        <v>74.86</v>
      </c>
      <c r="K86" s="4">
        <v>24544</v>
      </c>
      <c r="N86" s="8">
        <f t="shared" si="9"/>
        <v>78.36</v>
      </c>
      <c r="O86" s="8">
        <f t="shared" si="9"/>
        <v>78.5715</v>
      </c>
      <c r="P86" s="8">
        <f t="shared" si="9"/>
        <v>78.11399999999999</v>
      </c>
      <c r="R86" s="3">
        <f t="shared" si="10"/>
        <v>42181</v>
      </c>
      <c r="V86" s="8">
        <f t="shared" si="14"/>
        <v>78.5715</v>
      </c>
      <c r="W86">
        <f t="shared" si="11"/>
        <v>0</v>
      </c>
      <c r="X86">
        <f t="shared" si="12"/>
        <v>1</v>
      </c>
      <c r="Y86">
        <f t="shared" si="13"/>
        <v>0</v>
      </c>
    </row>
    <row r="87" spans="1:25" x14ac:dyDescent="0.25">
      <c r="A87" s="1">
        <v>42188</v>
      </c>
      <c r="B87" s="5">
        <v>81.7</v>
      </c>
      <c r="C87" s="5">
        <v>87.05</v>
      </c>
      <c r="D87" s="5">
        <v>78.069999999999993</v>
      </c>
      <c r="E87" s="5">
        <v>59.15</v>
      </c>
      <c r="F87" s="5">
        <v>190.89</v>
      </c>
      <c r="G87" s="5">
        <v>55.07</v>
      </c>
      <c r="H87" s="5">
        <v>122.16</v>
      </c>
      <c r="J87" s="5">
        <v>74.83</v>
      </c>
      <c r="K87" s="4">
        <v>20724</v>
      </c>
      <c r="N87" s="8">
        <f t="shared" si="9"/>
        <v>78.33</v>
      </c>
      <c r="O87" s="8">
        <f t="shared" si="9"/>
        <v>77.905500000000004</v>
      </c>
      <c r="P87" s="8">
        <f t="shared" si="9"/>
        <v>76.798000000000002</v>
      </c>
      <c r="R87" s="3">
        <f t="shared" si="10"/>
        <v>42188</v>
      </c>
      <c r="V87" s="8">
        <f t="shared" si="14"/>
        <v>78.33</v>
      </c>
      <c r="W87">
        <f t="shared" si="11"/>
        <v>1</v>
      </c>
      <c r="X87">
        <f t="shared" si="12"/>
        <v>0</v>
      </c>
      <c r="Y87">
        <f t="shared" si="13"/>
        <v>0</v>
      </c>
    </row>
    <row r="88" spans="1:25" x14ac:dyDescent="0.25">
      <c r="A88" s="1">
        <v>42195</v>
      </c>
      <c r="B88" s="5">
        <v>81.44</v>
      </c>
      <c r="C88" s="5">
        <v>88.42</v>
      </c>
      <c r="D88" s="5">
        <v>76.22</v>
      </c>
      <c r="E88" s="5">
        <v>56.5</v>
      </c>
      <c r="F88" s="5">
        <v>177.76</v>
      </c>
      <c r="G88" s="5">
        <v>52.93</v>
      </c>
      <c r="H88" s="5">
        <v>127.76</v>
      </c>
      <c r="J88" s="5">
        <v>77.739999999999995</v>
      </c>
      <c r="K88" s="4">
        <v>23592</v>
      </c>
      <c r="N88" s="8">
        <f t="shared" si="9"/>
        <v>81.239999999999995</v>
      </c>
      <c r="O88" s="8">
        <f t="shared" si="9"/>
        <v>79.239599999999996</v>
      </c>
      <c r="P88" s="8">
        <f t="shared" si="9"/>
        <v>76.553599999999989</v>
      </c>
      <c r="R88" s="3">
        <f t="shared" si="10"/>
        <v>42195</v>
      </c>
      <c r="V88" s="8">
        <f t="shared" si="14"/>
        <v>81.239999999999995</v>
      </c>
      <c r="W88">
        <f t="shared" si="11"/>
        <v>1</v>
      </c>
      <c r="X88">
        <f t="shared" si="12"/>
        <v>0</v>
      </c>
      <c r="Y88">
        <f t="shared" si="13"/>
        <v>0</v>
      </c>
    </row>
    <row r="89" spans="1:25" x14ac:dyDescent="0.25">
      <c r="A89" s="1">
        <v>42202</v>
      </c>
      <c r="B89" s="5">
        <v>82.3</v>
      </c>
      <c r="C89" s="5">
        <v>90.42</v>
      </c>
      <c r="D89" s="5">
        <v>78.150000000000006</v>
      </c>
      <c r="E89" s="5">
        <v>54.82</v>
      </c>
      <c r="F89" s="5">
        <v>165.19</v>
      </c>
      <c r="G89" s="5">
        <v>52.71</v>
      </c>
      <c r="H89" s="5">
        <v>134.66999999999999</v>
      </c>
      <c r="J89" s="5">
        <v>77.010000000000005</v>
      </c>
      <c r="K89" s="4">
        <v>21425</v>
      </c>
      <c r="N89" s="8">
        <f t="shared" si="9"/>
        <v>80.510000000000005</v>
      </c>
      <c r="O89" s="8">
        <f t="shared" si="9"/>
        <v>79.274500000000003</v>
      </c>
      <c r="P89" s="8">
        <f t="shared" si="9"/>
        <v>77.361999999999995</v>
      </c>
      <c r="R89" s="3">
        <f t="shared" si="10"/>
        <v>42202</v>
      </c>
      <c r="V89" s="8">
        <f t="shared" si="14"/>
        <v>80.510000000000005</v>
      </c>
      <c r="W89">
        <f t="shared" si="11"/>
        <v>1</v>
      </c>
      <c r="X89">
        <f t="shared" si="12"/>
        <v>0</v>
      </c>
      <c r="Y89">
        <f t="shared" si="13"/>
        <v>0</v>
      </c>
    </row>
    <row r="90" spans="1:25" x14ac:dyDescent="0.25">
      <c r="A90" s="1">
        <v>42209</v>
      </c>
      <c r="B90" s="5">
        <v>84.29</v>
      </c>
      <c r="C90" s="5">
        <v>90.52</v>
      </c>
      <c r="D90" s="5">
        <v>82.77</v>
      </c>
      <c r="E90" s="5">
        <v>52.4</v>
      </c>
      <c r="F90" s="5">
        <v>154.31</v>
      </c>
      <c r="G90" s="5">
        <v>55.79</v>
      </c>
      <c r="H90" s="5">
        <v>143.97</v>
      </c>
      <c r="J90" s="5">
        <v>75.36</v>
      </c>
      <c r="K90" s="4">
        <v>23379</v>
      </c>
      <c r="N90" s="8">
        <f t="shared" si="9"/>
        <v>78.86</v>
      </c>
      <c r="O90" s="8">
        <f t="shared" si="9"/>
        <v>79.374850000000009</v>
      </c>
      <c r="P90" s="8">
        <f t="shared" si="9"/>
        <v>79.232600000000005</v>
      </c>
      <c r="R90" s="3">
        <f t="shared" si="10"/>
        <v>42209</v>
      </c>
      <c r="V90" s="8">
        <f t="shared" si="14"/>
        <v>79.374850000000009</v>
      </c>
      <c r="W90">
        <f t="shared" si="11"/>
        <v>0</v>
      </c>
      <c r="X90">
        <f t="shared" si="12"/>
        <v>1</v>
      </c>
      <c r="Y90">
        <f t="shared" si="13"/>
        <v>0</v>
      </c>
    </row>
    <row r="91" spans="1:25" x14ac:dyDescent="0.25">
      <c r="A91" s="1">
        <v>42216</v>
      </c>
      <c r="B91" s="5">
        <v>86.15</v>
      </c>
      <c r="C91" s="5">
        <v>91.98</v>
      </c>
      <c r="D91" s="5">
        <v>84.19</v>
      </c>
      <c r="E91" s="5">
        <v>46.7</v>
      </c>
      <c r="F91" s="5">
        <v>151.1</v>
      </c>
      <c r="G91" s="5">
        <v>58.69</v>
      </c>
      <c r="H91" s="5">
        <v>153.97</v>
      </c>
      <c r="J91" s="5">
        <v>75.819999999999993</v>
      </c>
      <c r="K91" s="4">
        <v>18814</v>
      </c>
      <c r="N91" s="8">
        <f t="shared" si="9"/>
        <v>79.319999999999993</v>
      </c>
      <c r="O91" s="8">
        <f t="shared" si="9"/>
        <v>80.469750000000005</v>
      </c>
      <c r="P91" s="8">
        <f t="shared" si="9"/>
        <v>80.980999999999995</v>
      </c>
      <c r="R91" s="3">
        <f t="shared" si="10"/>
        <v>42216</v>
      </c>
      <c r="V91" s="8">
        <f t="shared" si="14"/>
        <v>80.980999999999995</v>
      </c>
      <c r="W91">
        <f t="shared" si="11"/>
        <v>0</v>
      </c>
      <c r="X91">
        <f t="shared" si="12"/>
        <v>0</v>
      </c>
      <c r="Y91">
        <f t="shared" si="13"/>
        <v>1</v>
      </c>
    </row>
    <row r="92" spans="1:25" x14ac:dyDescent="0.25">
      <c r="A92" s="1">
        <v>42223</v>
      </c>
      <c r="B92" s="5">
        <v>88.96</v>
      </c>
      <c r="C92" s="5">
        <v>92.01</v>
      </c>
      <c r="D92" s="5">
        <v>82.38</v>
      </c>
      <c r="E92" s="5">
        <v>45.99</v>
      </c>
      <c r="F92" s="5">
        <v>151.18</v>
      </c>
      <c r="G92" s="5">
        <v>64.27</v>
      </c>
      <c r="H92" s="5">
        <v>164.91</v>
      </c>
      <c r="J92" s="5">
        <v>75.849999999999994</v>
      </c>
      <c r="K92" s="4">
        <v>16432</v>
      </c>
      <c r="N92" s="8">
        <f t="shared" si="9"/>
        <v>79.349999999999994</v>
      </c>
      <c r="O92" s="8">
        <f t="shared" si="9"/>
        <v>81.791399999999996</v>
      </c>
      <c r="P92" s="8">
        <f t="shared" si="9"/>
        <v>83.622399999999985</v>
      </c>
      <c r="R92" s="3">
        <f t="shared" si="10"/>
        <v>42223</v>
      </c>
      <c r="V92" s="8">
        <f t="shared" si="14"/>
        <v>83.622399999999985</v>
      </c>
      <c r="W92">
        <f t="shared" si="11"/>
        <v>0</v>
      </c>
      <c r="X92">
        <f t="shared" si="12"/>
        <v>0</v>
      </c>
      <c r="Y92">
        <f t="shared" si="13"/>
        <v>1</v>
      </c>
    </row>
    <row r="93" spans="1:25" x14ac:dyDescent="0.25">
      <c r="A93" s="1">
        <v>42230</v>
      </c>
      <c r="B93" s="5">
        <v>89.97</v>
      </c>
      <c r="C93" s="5">
        <v>89.29</v>
      </c>
      <c r="D93" s="5">
        <v>79.94</v>
      </c>
      <c r="E93" s="5">
        <v>46.41</v>
      </c>
      <c r="F93" s="5">
        <v>152.16999999999999</v>
      </c>
      <c r="G93" s="5">
        <v>67.459999999999994</v>
      </c>
      <c r="H93" s="5">
        <v>172.5</v>
      </c>
      <c r="J93" s="5">
        <v>75.709999999999994</v>
      </c>
      <c r="K93" s="4">
        <v>30216</v>
      </c>
      <c r="N93" s="8">
        <f t="shared" si="9"/>
        <v>79.209999999999994</v>
      </c>
      <c r="O93" s="8">
        <f t="shared" si="9"/>
        <v>82.19104999999999</v>
      </c>
      <c r="P93" s="8">
        <f t="shared" si="9"/>
        <v>84.571799999999996</v>
      </c>
      <c r="R93" s="3">
        <f t="shared" si="10"/>
        <v>42230</v>
      </c>
      <c r="V93" s="8">
        <f t="shared" si="14"/>
        <v>84.571799999999996</v>
      </c>
      <c r="W93">
        <f t="shared" si="11"/>
        <v>0</v>
      </c>
      <c r="X93">
        <f t="shared" si="12"/>
        <v>0</v>
      </c>
      <c r="Y93">
        <f t="shared" si="13"/>
        <v>1</v>
      </c>
    </row>
    <row r="94" spans="1:25" x14ac:dyDescent="0.25">
      <c r="A94" s="1">
        <v>42237</v>
      </c>
      <c r="B94" s="5">
        <v>88.59</v>
      </c>
      <c r="C94" s="5">
        <v>85.3</v>
      </c>
      <c r="D94" s="5">
        <v>77.89</v>
      </c>
      <c r="E94" s="5">
        <v>43.84</v>
      </c>
      <c r="F94" s="5">
        <v>152</v>
      </c>
      <c r="G94" s="5">
        <v>71.099999999999994</v>
      </c>
      <c r="H94" s="5">
        <v>168.51</v>
      </c>
      <c r="J94" s="5">
        <v>76.08</v>
      </c>
      <c r="K94" s="4">
        <v>21551</v>
      </c>
      <c r="N94" s="8">
        <f t="shared" si="9"/>
        <v>79.58</v>
      </c>
      <c r="O94" s="8">
        <f t="shared" si="9"/>
        <v>81.734350000000006</v>
      </c>
      <c r="P94" s="8">
        <f t="shared" si="9"/>
        <v>83.274599999999992</v>
      </c>
      <c r="R94" s="3">
        <f t="shared" si="10"/>
        <v>42237</v>
      </c>
      <c r="V94" s="8">
        <f t="shared" si="14"/>
        <v>83.274599999999992</v>
      </c>
      <c r="W94">
        <f t="shared" si="11"/>
        <v>0</v>
      </c>
      <c r="X94">
        <f t="shared" si="12"/>
        <v>0</v>
      </c>
      <c r="Y94">
        <f t="shared" si="13"/>
        <v>1</v>
      </c>
    </row>
    <row r="95" spans="1:25" x14ac:dyDescent="0.25">
      <c r="A95" s="1">
        <v>42244</v>
      </c>
      <c r="B95" s="5">
        <v>86.46</v>
      </c>
      <c r="C95" s="5">
        <v>80.989999999999995</v>
      </c>
      <c r="D95" s="5">
        <v>78.69</v>
      </c>
      <c r="E95" s="5">
        <v>42.6</v>
      </c>
      <c r="F95" s="5">
        <v>154.25</v>
      </c>
      <c r="G95" s="5">
        <v>70.45</v>
      </c>
      <c r="H95" s="5">
        <v>161.77000000000001</v>
      </c>
      <c r="J95" s="5">
        <v>73.900000000000006</v>
      </c>
      <c r="K95" s="4">
        <v>27984</v>
      </c>
      <c r="N95" s="8">
        <f t="shared" si="9"/>
        <v>77.400000000000006</v>
      </c>
      <c r="O95" s="8">
        <f t="shared" si="9"/>
        <v>79.653899999999993</v>
      </c>
      <c r="P95" s="8">
        <f t="shared" si="9"/>
        <v>81.27239999999999</v>
      </c>
      <c r="R95" s="3">
        <f t="shared" si="10"/>
        <v>42244</v>
      </c>
      <c r="V95" s="8">
        <f t="shared" si="14"/>
        <v>81.27239999999999</v>
      </c>
      <c r="W95">
        <f t="shared" si="11"/>
        <v>0</v>
      </c>
      <c r="X95">
        <f t="shared" si="12"/>
        <v>0</v>
      </c>
      <c r="Y95">
        <f t="shared" si="13"/>
        <v>1</v>
      </c>
    </row>
    <row r="96" spans="1:25" x14ac:dyDescent="0.25">
      <c r="A96" s="1">
        <v>42251</v>
      </c>
      <c r="B96" s="5">
        <v>85.7</v>
      </c>
      <c r="C96" s="5">
        <v>80.31</v>
      </c>
      <c r="D96" s="5">
        <v>80.09</v>
      </c>
      <c r="E96" s="5">
        <v>43.67</v>
      </c>
      <c r="F96" s="5">
        <v>150.5</v>
      </c>
      <c r="G96" s="5">
        <v>68.23</v>
      </c>
      <c r="H96" s="5">
        <v>161.46</v>
      </c>
      <c r="J96" s="5">
        <v>69.64</v>
      </c>
      <c r="K96" s="4">
        <v>26115</v>
      </c>
      <c r="N96" s="8">
        <f t="shared" si="9"/>
        <v>73.14</v>
      </c>
      <c r="O96" s="8">
        <f t="shared" si="9"/>
        <v>77.170500000000004</v>
      </c>
      <c r="P96" s="8">
        <f t="shared" si="9"/>
        <v>80.557999999999993</v>
      </c>
      <c r="R96" s="3">
        <f t="shared" si="10"/>
        <v>42251</v>
      </c>
      <c r="V96" s="8">
        <f t="shared" si="14"/>
        <v>80.557999999999993</v>
      </c>
      <c r="W96">
        <f t="shared" si="11"/>
        <v>0</v>
      </c>
      <c r="X96">
        <f t="shared" si="12"/>
        <v>0</v>
      </c>
      <c r="Y96">
        <f t="shared" si="13"/>
        <v>1</v>
      </c>
    </row>
    <row r="97" spans="1:25" x14ac:dyDescent="0.25">
      <c r="A97" s="1">
        <v>42258</v>
      </c>
      <c r="B97" s="5">
        <v>85.18</v>
      </c>
      <c r="C97" s="5">
        <v>81.59</v>
      </c>
      <c r="D97" s="5">
        <v>83.66</v>
      </c>
      <c r="E97" s="5">
        <v>45.36</v>
      </c>
      <c r="F97" s="5">
        <v>141.63999999999999</v>
      </c>
      <c r="G97" s="5">
        <v>65.48</v>
      </c>
      <c r="H97" s="5">
        <v>159.58000000000001</v>
      </c>
      <c r="J97" s="5">
        <v>66.819999999999993</v>
      </c>
      <c r="K97" s="4">
        <v>25388</v>
      </c>
      <c r="N97" s="8">
        <f t="shared" si="9"/>
        <v>70.319999999999993</v>
      </c>
      <c r="O97" s="8">
        <f t="shared" si="9"/>
        <v>75.518699999999995</v>
      </c>
      <c r="P97" s="8">
        <f t="shared" si="9"/>
        <v>80.069199999999995</v>
      </c>
      <c r="R97" s="3">
        <f t="shared" si="10"/>
        <v>42258</v>
      </c>
      <c r="V97" s="8">
        <f t="shared" si="14"/>
        <v>80.069199999999995</v>
      </c>
      <c r="W97">
        <f t="shared" si="11"/>
        <v>0</v>
      </c>
      <c r="X97">
        <f t="shared" si="12"/>
        <v>0</v>
      </c>
      <c r="Y97">
        <f t="shared" si="13"/>
        <v>1</v>
      </c>
    </row>
    <row r="98" spans="1:25" x14ac:dyDescent="0.25">
      <c r="A98" s="1">
        <v>42265</v>
      </c>
      <c r="B98" s="5">
        <v>83.53</v>
      </c>
      <c r="C98" s="5">
        <v>81.91</v>
      </c>
      <c r="D98" s="5">
        <v>86.11</v>
      </c>
      <c r="E98" s="5">
        <v>44.59</v>
      </c>
      <c r="F98" s="5">
        <v>134.69999999999999</v>
      </c>
      <c r="G98" s="5">
        <v>58.42</v>
      </c>
      <c r="H98" s="5">
        <v>159.11000000000001</v>
      </c>
      <c r="J98" s="5">
        <v>67.709999999999994</v>
      </c>
      <c r="K98" s="4">
        <v>24786</v>
      </c>
      <c r="N98" s="8">
        <f t="shared" si="9"/>
        <v>71.209999999999994</v>
      </c>
      <c r="O98" s="8">
        <f t="shared" si="9"/>
        <v>75.196449999999999</v>
      </c>
      <c r="P98" s="8">
        <f t="shared" si="9"/>
        <v>78.518199999999993</v>
      </c>
      <c r="R98" s="3">
        <f t="shared" si="10"/>
        <v>42265</v>
      </c>
      <c r="V98" s="8">
        <f t="shared" si="14"/>
        <v>78.518199999999993</v>
      </c>
      <c r="W98">
        <f t="shared" si="11"/>
        <v>0</v>
      </c>
      <c r="X98">
        <f t="shared" si="12"/>
        <v>0</v>
      </c>
      <c r="Y98">
        <f t="shared" si="13"/>
        <v>1</v>
      </c>
    </row>
    <row r="99" spans="1:25" x14ac:dyDescent="0.25">
      <c r="A99" s="1">
        <v>42272</v>
      </c>
      <c r="B99" s="5">
        <v>83.23</v>
      </c>
      <c r="C99" s="5">
        <v>82.48</v>
      </c>
      <c r="D99" s="5">
        <v>86.46</v>
      </c>
      <c r="E99" s="5">
        <v>47.34</v>
      </c>
      <c r="F99" s="5">
        <v>132.30000000000001</v>
      </c>
      <c r="G99" s="5">
        <v>59.67</v>
      </c>
      <c r="H99" s="5">
        <v>153.91</v>
      </c>
      <c r="J99" s="5">
        <v>69.2</v>
      </c>
      <c r="K99" s="4">
        <v>22922</v>
      </c>
      <c r="N99" s="8">
        <f t="shared" si="9"/>
        <v>72.7</v>
      </c>
      <c r="O99" s="8">
        <f t="shared" si="9"/>
        <v>75.801950000000005</v>
      </c>
      <c r="P99" s="8">
        <f t="shared" si="9"/>
        <v>78.236199999999997</v>
      </c>
      <c r="R99" s="3">
        <f t="shared" si="10"/>
        <v>42272</v>
      </c>
      <c r="V99" s="8">
        <f t="shared" si="14"/>
        <v>78.236199999999997</v>
      </c>
      <c r="W99">
        <f t="shared" si="11"/>
        <v>0</v>
      </c>
      <c r="X99">
        <f t="shared" si="12"/>
        <v>0</v>
      </c>
      <c r="Y99">
        <f t="shared" si="13"/>
        <v>1</v>
      </c>
    </row>
    <row r="100" spans="1:25" x14ac:dyDescent="0.25">
      <c r="A100" s="1">
        <v>42279</v>
      </c>
      <c r="B100" s="5">
        <v>85.4</v>
      </c>
      <c r="C100" s="5">
        <v>85.29</v>
      </c>
      <c r="D100" s="5">
        <v>86.62</v>
      </c>
      <c r="E100" s="5">
        <v>48.26</v>
      </c>
      <c r="F100" s="5">
        <v>132.6</v>
      </c>
      <c r="G100" s="5">
        <v>65.069999999999993</v>
      </c>
      <c r="H100" s="5">
        <v>152.12</v>
      </c>
      <c r="J100" s="5">
        <v>70.989999999999995</v>
      </c>
      <c r="K100" s="4">
        <v>29998</v>
      </c>
      <c r="N100" s="8">
        <f t="shared" si="9"/>
        <v>74.489999999999995</v>
      </c>
      <c r="O100" s="8">
        <f t="shared" si="9"/>
        <v>77.706000000000003</v>
      </c>
      <c r="P100" s="8">
        <f t="shared" si="9"/>
        <v>80.275999999999996</v>
      </c>
      <c r="R100" s="3">
        <f t="shared" si="10"/>
        <v>42279</v>
      </c>
      <c r="V100" s="8">
        <f t="shared" si="14"/>
        <v>80.275999999999996</v>
      </c>
      <c r="W100">
        <f t="shared" si="11"/>
        <v>0</v>
      </c>
      <c r="X100">
        <f t="shared" si="12"/>
        <v>0</v>
      </c>
      <c r="Y100">
        <f t="shared" si="13"/>
        <v>1</v>
      </c>
    </row>
    <row r="101" spans="1:25" x14ac:dyDescent="0.25">
      <c r="A101" s="1">
        <v>42286</v>
      </c>
      <c r="B101" s="5">
        <v>87.71</v>
      </c>
      <c r="C101" s="5">
        <v>87.18</v>
      </c>
      <c r="D101" s="5">
        <v>83.68</v>
      </c>
      <c r="E101" s="5">
        <v>50.49</v>
      </c>
      <c r="F101" s="5">
        <v>134.09</v>
      </c>
      <c r="G101" s="5">
        <v>68.52</v>
      </c>
      <c r="H101" s="5">
        <v>158.32</v>
      </c>
      <c r="J101" s="5">
        <v>71.209999999999994</v>
      </c>
      <c r="K101" s="4">
        <v>24089</v>
      </c>
      <c r="N101" s="8">
        <f t="shared" si="9"/>
        <v>74.709999999999994</v>
      </c>
      <c r="O101" s="8">
        <f t="shared" si="9"/>
        <v>78.890150000000006</v>
      </c>
      <c r="P101" s="8">
        <f t="shared" si="9"/>
        <v>82.447399999999988</v>
      </c>
      <c r="R101" s="3">
        <f t="shared" si="10"/>
        <v>42286</v>
      </c>
      <c r="V101" s="8">
        <f t="shared" si="14"/>
        <v>82.447399999999988</v>
      </c>
      <c r="W101">
        <f t="shared" si="11"/>
        <v>0</v>
      </c>
      <c r="X101">
        <f t="shared" si="12"/>
        <v>0</v>
      </c>
      <c r="Y101">
        <f t="shared" si="13"/>
        <v>1</v>
      </c>
    </row>
    <row r="102" spans="1:25" x14ac:dyDescent="0.25">
      <c r="A102" s="1">
        <v>42293</v>
      </c>
      <c r="B102" s="5">
        <v>88.79</v>
      </c>
      <c r="C102" s="5">
        <v>87.9</v>
      </c>
      <c r="D102" s="5">
        <v>78.27</v>
      </c>
      <c r="E102" s="5">
        <v>51.34</v>
      </c>
      <c r="F102" s="5">
        <v>139.11000000000001</v>
      </c>
      <c r="G102" s="5">
        <v>70.84</v>
      </c>
      <c r="H102" s="5">
        <v>163.04</v>
      </c>
      <c r="J102" s="5">
        <v>71.08</v>
      </c>
      <c r="K102" s="4">
        <v>31061</v>
      </c>
      <c r="N102" s="8">
        <f t="shared" si="9"/>
        <v>74.58</v>
      </c>
      <c r="O102" s="8">
        <f t="shared" si="9"/>
        <v>79.327349999999996</v>
      </c>
      <c r="P102" s="8">
        <f t="shared" si="9"/>
        <v>83.462599999999995</v>
      </c>
      <c r="R102" s="3">
        <f t="shared" si="10"/>
        <v>42293</v>
      </c>
      <c r="V102" s="8">
        <f t="shared" si="14"/>
        <v>83.462599999999995</v>
      </c>
      <c r="W102">
        <f t="shared" si="11"/>
        <v>0</v>
      </c>
      <c r="X102">
        <f t="shared" si="12"/>
        <v>0</v>
      </c>
      <c r="Y102">
        <f t="shared" si="13"/>
        <v>1</v>
      </c>
    </row>
    <row r="103" spans="1:25" x14ac:dyDescent="0.25">
      <c r="A103" s="1">
        <v>42300</v>
      </c>
      <c r="B103" s="5">
        <v>88.22</v>
      </c>
      <c r="C103" s="5">
        <v>87.5</v>
      </c>
      <c r="D103" s="5">
        <v>75.62</v>
      </c>
      <c r="E103" s="5">
        <v>51.13</v>
      </c>
      <c r="F103" s="5">
        <v>142.69</v>
      </c>
      <c r="G103" s="5">
        <v>68.89</v>
      </c>
      <c r="H103" s="5">
        <v>163.80000000000001</v>
      </c>
      <c r="J103" s="5">
        <v>70</v>
      </c>
      <c r="K103" s="4">
        <v>26265</v>
      </c>
      <c r="N103" s="8">
        <f t="shared" si="9"/>
        <v>73.5</v>
      </c>
      <c r="O103" s="8">
        <f t="shared" si="9"/>
        <v>78.522300000000001</v>
      </c>
      <c r="P103" s="8">
        <f t="shared" si="9"/>
        <v>82.9268</v>
      </c>
      <c r="R103" s="3">
        <f t="shared" si="10"/>
        <v>42300</v>
      </c>
      <c r="V103" s="8">
        <f t="shared" si="14"/>
        <v>82.9268</v>
      </c>
      <c r="W103">
        <f t="shared" si="11"/>
        <v>0</v>
      </c>
      <c r="X103">
        <f t="shared" si="12"/>
        <v>0</v>
      </c>
      <c r="Y103">
        <f t="shared" si="13"/>
        <v>1</v>
      </c>
    </row>
    <row r="104" spans="1:25" x14ac:dyDescent="0.25">
      <c r="A104" s="1">
        <v>42307</v>
      </c>
      <c r="B104" s="5">
        <v>82.55</v>
      </c>
      <c r="C104" s="5">
        <v>84.15</v>
      </c>
      <c r="D104" s="5">
        <v>75.69</v>
      </c>
      <c r="E104" s="5">
        <v>51.6</v>
      </c>
      <c r="F104" s="5">
        <v>144.22999999999999</v>
      </c>
      <c r="G104" s="5">
        <v>57.45</v>
      </c>
      <c r="H104" s="5">
        <v>150.43</v>
      </c>
      <c r="J104" s="5">
        <v>64.819999999999993</v>
      </c>
      <c r="K104" s="4">
        <v>27973</v>
      </c>
      <c r="N104" s="8">
        <f t="shared" si="9"/>
        <v>68.319999999999993</v>
      </c>
      <c r="O104" s="8">
        <f t="shared" si="9"/>
        <v>73.295749999999998</v>
      </c>
      <c r="P104" s="8">
        <f t="shared" si="9"/>
        <v>77.596999999999994</v>
      </c>
      <c r="R104" s="3">
        <f t="shared" si="10"/>
        <v>42307</v>
      </c>
      <c r="V104" s="8">
        <f t="shared" si="14"/>
        <v>77.596999999999994</v>
      </c>
      <c r="W104">
        <f t="shared" si="11"/>
        <v>0</v>
      </c>
      <c r="X104">
        <f t="shared" si="12"/>
        <v>0</v>
      </c>
      <c r="Y104">
        <f t="shared" si="13"/>
        <v>1</v>
      </c>
    </row>
    <row r="105" spans="1:25" x14ac:dyDescent="0.25">
      <c r="A105" s="1">
        <v>42314</v>
      </c>
      <c r="B105" s="5">
        <v>76.91</v>
      </c>
      <c r="C105" s="5">
        <v>79.900000000000006</v>
      </c>
      <c r="D105" s="5">
        <v>73.73</v>
      </c>
      <c r="E105" s="5">
        <v>50.87</v>
      </c>
      <c r="F105" s="5">
        <v>142.62</v>
      </c>
      <c r="G105" s="5">
        <v>59.2</v>
      </c>
      <c r="H105" s="5">
        <v>122.37</v>
      </c>
      <c r="J105" s="5">
        <v>56.69</v>
      </c>
      <c r="K105" s="4">
        <v>29655</v>
      </c>
      <c r="N105" s="8">
        <f t="shared" si="9"/>
        <v>60.19</v>
      </c>
      <c r="O105" s="8">
        <f t="shared" si="9"/>
        <v>66.608149999999995</v>
      </c>
      <c r="P105" s="8">
        <f t="shared" si="9"/>
        <v>72.295399999999987</v>
      </c>
      <c r="R105" s="3">
        <f t="shared" si="10"/>
        <v>42314</v>
      </c>
      <c r="V105" s="8">
        <f t="shared" si="14"/>
        <v>72.295399999999987</v>
      </c>
      <c r="W105">
        <f t="shared" si="11"/>
        <v>0</v>
      </c>
      <c r="X105">
        <f t="shared" si="12"/>
        <v>0</v>
      </c>
      <c r="Y105">
        <f t="shared" si="13"/>
        <v>1</v>
      </c>
    </row>
    <row r="106" spans="1:25" x14ac:dyDescent="0.25">
      <c r="A106" s="1">
        <v>42321</v>
      </c>
      <c r="B106" s="5">
        <v>75.260000000000005</v>
      </c>
      <c r="C106" s="5">
        <v>75.22</v>
      </c>
      <c r="D106" s="5">
        <v>71.34</v>
      </c>
      <c r="E106" s="5">
        <v>50.8</v>
      </c>
      <c r="F106" s="5">
        <v>140.88999999999999</v>
      </c>
      <c r="G106" s="5">
        <v>60.89</v>
      </c>
      <c r="H106" s="5">
        <v>118.63</v>
      </c>
      <c r="J106" s="5">
        <v>51.71</v>
      </c>
      <c r="K106" s="4">
        <v>19167</v>
      </c>
      <c r="N106" s="8">
        <f t="shared" si="9"/>
        <v>55.21</v>
      </c>
      <c r="O106" s="8">
        <f t="shared" si="9"/>
        <v>63.35090000000001</v>
      </c>
      <c r="P106" s="8">
        <f t="shared" si="9"/>
        <v>70.744399999999999</v>
      </c>
      <c r="R106" s="3">
        <f t="shared" si="10"/>
        <v>42321</v>
      </c>
      <c r="V106" s="8">
        <f t="shared" si="14"/>
        <v>70.744399999999999</v>
      </c>
      <c r="W106">
        <f t="shared" si="11"/>
        <v>0</v>
      </c>
      <c r="X106">
        <f t="shared" si="12"/>
        <v>0</v>
      </c>
      <c r="Y106">
        <f t="shared" si="13"/>
        <v>1</v>
      </c>
    </row>
    <row r="107" spans="1:25" x14ac:dyDescent="0.25">
      <c r="A107" s="1">
        <v>42328</v>
      </c>
      <c r="B107" s="5">
        <v>73.290000000000006</v>
      </c>
      <c r="C107" s="5">
        <v>73.89</v>
      </c>
      <c r="D107" s="5">
        <v>72.8</v>
      </c>
      <c r="E107" s="5">
        <v>49.37</v>
      </c>
      <c r="F107" s="5">
        <v>139.54</v>
      </c>
      <c r="G107" s="5">
        <v>60.47</v>
      </c>
      <c r="H107" s="5">
        <v>109.03</v>
      </c>
      <c r="J107" s="5">
        <v>51.04</v>
      </c>
      <c r="K107" s="4">
        <v>16819</v>
      </c>
      <c r="N107" s="8">
        <f t="shared" si="9"/>
        <v>54.54</v>
      </c>
      <c r="O107" s="8">
        <f t="shared" si="9"/>
        <v>62.099850000000004</v>
      </c>
      <c r="P107" s="8">
        <f t="shared" ref="O107:P158" si="15">P$3*($J107+P$5)+P$4*($B107*P$6+P$7)</f>
        <v>68.892600000000002</v>
      </c>
      <c r="R107" s="3">
        <f t="shared" si="10"/>
        <v>42328</v>
      </c>
      <c r="V107" s="8">
        <f t="shared" si="14"/>
        <v>68.892600000000002</v>
      </c>
      <c r="W107">
        <f t="shared" si="11"/>
        <v>0</v>
      </c>
      <c r="X107">
        <f t="shared" si="12"/>
        <v>0</v>
      </c>
      <c r="Y107">
        <f t="shared" si="13"/>
        <v>1</v>
      </c>
    </row>
    <row r="108" spans="1:25" x14ac:dyDescent="0.25">
      <c r="A108" s="1">
        <v>42335</v>
      </c>
      <c r="B108" s="5">
        <v>72.510000000000005</v>
      </c>
      <c r="C108" s="5">
        <v>72.89</v>
      </c>
      <c r="D108" s="5">
        <v>73.33</v>
      </c>
      <c r="E108" s="5">
        <v>46.67</v>
      </c>
      <c r="F108" s="5">
        <v>137.44999999999999</v>
      </c>
      <c r="G108" s="5">
        <v>59.61</v>
      </c>
      <c r="H108" s="5">
        <v>108.8</v>
      </c>
      <c r="J108" s="5">
        <v>51.71</v>
      </c>
      <c r="K108" s="4">
        <v>18367</v>
      </c>
      <c r="N108" s="8">
        <f t="shared" ref="N108:N171" si="16">N$3*($J108+N$5)+N$4*($B108*N$6+N$7)</f>
        <v>55.21</v>
      </c>
      <c r="O108" s="8">
        <f t="shared" si="15"/>
        <v>62.072150000000008</v>
      </c>
      <c r="P108" s="8">
        <f t="shared" si="15"/>
        <v>68.159400000000005</v>
      </c>
      <c r="R108" s="3">
        <f t="shared" si="10"/>
        <v>42335</v>
      </c>
      <c r="V108" s="8">
        <f t="shared" si="14"/>
        <v>68.159400000000005</v>
      </c>
      <c r="W108">
        <f t="shared" si="11"/>
        <v>0</v>
      </c>
      <c r="X108">
        <f t="shared" si="12"/>
        <v>0</v>
      </c>
      <c r="Y108">
        <f t="shared" si="13"/>
        <v>1</v>
      </c>
    </row>
    <row r="109" spans="1:25" x14ac:dyDescent="0.25">
      <c r="A109" s="1">
        <v>42342</v>
      </c>
      <c r="B109" s="5">
        <v>73.36</v>
      </c>
      <c r="C109" s="5">
        <v>72.05</v>
      </c>
      <c r="D109" s="5">
        <v>74.28</v>
      </c>
      <c r="E109" s="5">
        <v>46.14</v>
      </c>
      <c r="F109" s="5">
        <v>134.33000000000001</v>
      </c>
      <c r="G109" s="5">
        <v>63.4</v>
      </c>
      <c r="H109" s="5">
        <v>108.96</v>
      </c>
      <c r="J109" s="5">
        <v>52.6</v>
      </c>
      <c r="K109" s="4">
        <v>28879</v>
      </c>
      <c r="N109" s="8">
        <f t="shared" si="16"/>
        <v>56.1</v>
      </c>
      <c r="O109" s="8">
        <f t="shared" si="15"/>
        <v>62.912400000000005</v>
      </c>
      <c r="P109" s="8">
        <f t="shared" si="15"/>
        <v>68.958399999999997</v>
      </c>
      <c r="R109" s="3">
        <f t="shared" si="10"/>
        <v>42342</v>
      </c>
      <c r="V109" s="8">
        <f t="shared" si="14"/>
        <v>68.958399999999997</v>
      </c>
      <c r="W109">
        <f t="shared" si="11"/>
        <v>0</v>
      </c>
      <c r="X109">
        <f t="shared" si="12"/>
        <v>0</v>
      </c>
      <c r="Y109">
        <f t="shared" si="13"/>
        <v>1</v>
      </c>
    </row>
    <row r="110" spans="1:25" x14ac:dyDescent="0.25">
      <c r="A110" s="1">
        <v>42349</v>
      </c>
      <c r="B110" s="5">
        <v>73.400000000000006</v>
      </c>
      <c r="C110" s="5">
        <v>71.58</v>
      </c>
      <c r="D110" s="5">
        <v>77.180000000000007</v>
      </c>
      <c r="E110" s="5">
        <v>47.12</v>
      </c>
      <c r="F110" s="5">
        <v>131.88999999999999</v>
      </c>
      <c r="G110" s="5">
        <v>65.510000000000005</v>
      </c>
      <c r="H110" s="5">
        <v>105.28</v>
      </c>
      <c r="J110" s="5">
        <v>51.94</v>
      </c>
      <c r="K110" s="4">
        <v>26916</v>
      </c>
      <c r="N110" s="8">
        <f t="shared" si="16"/>
        <v>55.44</v>
      </c>
      <c r="O110" s="8">
        <f t="shared" si="15"/>
        <v>62.601000000000006</v>
      </c>
      <c r="P110" s="8">
        <f t="shared" si="15"/>
        <v>68.995999999999995</v>
      </c>
      <c r="R110" s="3">
        <f t="shared" si="10"/>
        <v>42349</v>
      </c>
      <c r="V110" s="8">
        <f t="shared" si="14"/>
        <v>68.995999999999995</v>
      </c>
      <c r="W110">
        <f t="shared" si="11"/>
        <v>0</v>
      </c>
      <c r="X110">
        <f t="shared" si="12"/>
        <v>0</v>
      </c>
      <c r="Y110">
        <f t="shared" si="13"/>
        <v>1</v>
      </c>
    </row>
    <row r="111" spans="1:25" x14ac:dyDescent="0.25">
      <c r="A111" s="1">
        <v>42356</v>
      </c>
      <c r="B111" s="5">
        <v>73.569999999999993</v>
      </c>
      <c r="C111" s="5">
        <v>72.099999999999994</v>
      </c>
      <c r="D111" s="5">
        <v>79.78</v>
      </c>
      <c r="E111" s="5">
        <v>46.44</v>
      </c>
      <c r="F111" s="5">
        <v>128.47999999999999</v>
      </c>
      <c r="G111" s="5">
        <v>66.180000000000007</v>
      </c>
      <c r="H111" s="5">
        <v>104.15</v>
      </c>
      <c r="J111" s="5">
        <v>49.6</v>
      </c>
      <c r="K111" s="4">
        <v>18896</v>
      </c>
      <c r="N111" s="8">
        <f t="shared" si="16"/>
        <v>53.1</v>
      </c>
      <c r="O111" s="8">
        <f t="shared" si="15"/>
        <v>61.510049999999993</v>
      </c>
      <c r="P111" s="8">
        <f t="shared" si="15"/>
        <v>69.155799999999985</v>
      </c>
      <c r="R111" s="3">
        <f t="shared" si="10"/>
        <v>42356</v>
      </c>
      <c r="V111" s="8">
        <f t="shared" si="14"/>
        <v>69.155799999999985</v>
      </c>
      <c r="W111">
        <f t="shared" si="11"/>
        <v>0</v>
      </c>
      <c r="X111">
        <f t="shared" si="12"/>
        <v>0</v>
      </c>
      <c r="Y111">
        <f t="shared" si="13"/>
        <v>1</v>
      </c>
    </row>
    <row r="112" spans="1:25" x14ac:dyDescent="0.25">
      <c r="A112" s="1">
        <v>42363</v>
      </c>
      <c r="B112" s="5">
        <v>70.430000000000007</v>
      </c>
      <c r="C112" s="5">
        <v>72.37</v>
      </c>
      <c r="D112" s="5">
        <v>80.37</v>
      </c>
      <c r="E112" s="5">
        <v>46.67</v>
      </c>
      <c r="F112" s="5">
        <v>129.80000000000001</v>
      </c>
      <c r="G112" s="5">
        <v>53.64</v>
      </c>
      <c r="H112" s="5">
        <v>104.03</v>
      </c>
      <c r="J112" s="5">
        <v>49.02</v>
      </c>
      <c r="K112" s="4">
        <v>15662</v>
      </c>
      <c r="N112" s="8">
        <f t="shared" si="16"/>
        <v>52.52</v>
      </c>
      <c r="O112" s="8">
        <f t="shared" si="15"/>
        <v>59.759950000000003</v>
      </c>
      <c r="P112" s="8">
        <f t="shared" si="15"/>
        <v>66.2042</v>
      </c>
      <c r="R112" s="3">
        <f t="shared" si="10"/>
        <v>42363</v>
      </c>
      <c r="V112" s="8">
        <f t="shared" si="14"/>
        <v>66.2042</v>
      </c>
      <c r="W112">
        <f t="shared" si="11"/>
        <v>0</v>
      </c>
      <c r="X112">
        <f t="shared" si="12"/>
        <v>0</v>
      </c>
      <c r="Y112">
        <f t="shared" si="13"/>
        <v>1</v>
      </c>
    </row>
    <row r="113" spans="1:25" x14ac:dyDescent="0.25">
      <c r="A113" s="1">
        <v>42370</v>
      </c>
      <c r="B113" s="5">
        <v>69.47</v>
      </c>
      <c r="C113" s="5">
        <v>73.02</v>
      </c>
      <c r="D113" s="5">
        <v>82.02</v>
      </c>
      <c r="E113" s="5">
        <v>44.56</v>
      </c>
      <c r="F113" s="5">
        <v>130.49</v>
      </c>
      <c r="G113" s="5">
        <v>50.04</v>
      </c>
      <c r="H113" s="5">
        <v>101.87</v>
      </c>
      <c r="J113" s="5">
        <v>49.01</v>
      </c>
      <c r="K113" s="4">
        <v>20131</v>
      </c>
      <c r="N113" s="8">
        <f t="shared" si="16"/>
        <v>52.51</v>
      </c>
      <c r="O113" s="8">
        <f t="shared" si="15"/>
        <v>59.308549999999997</v>
      </c>
      <c r="P113" s="8">
        <f t="shared" si="15"/>
        <v>65.3018</v>
      </c>
      <c r="R113" s="3">
        <f t="shared" si="10"/>
        <v>42370</v>
      </c>
      <c r="V113" s="8">
        <f t="shared" si="14"/>
        <v>65.3018</v>
      </c>
      <c r="W113">
        <f t="shared" si="11"/>
        <v>0</v>
      </c>
      <c r="X113">
        <f t="shared" si="12"/>
        <v>0</v>
      </c>
      <c r="Y113">
        <f t="shared" si="13"/>
        <v>1</v>
      </c>
    </row>
    <row r="114" spans="1:25" x14ac:dyDescent="0.25">
      <c r="A114" s="1">
        <v>42377</v>
      </c>
      <c r="B114" s="5">
        <v>69.94</v>
      </c>
      <c r="C114" s="5">
        <v>74.75</v>
      </c>
      <c r="D114" s="5">
        <v>79.42</v>
      </c>
      <c r="E114" s="5">
        <v>40.630000000000003</v>
      </c>
      <c r="F114" s="5">
        <v>130.36000000000001</v>
      </c>
      <c r="G114" s="5">
        <v>50.69</v>
      </c>
      <c r="H114" s="5">
        <v>106.2</v>
      </c>
      <c r="J114" s="5">
        <v>50.87</v>
      </c>
      <c r="K114" s="4">
        <v>26340</v>
      </c>
      <c r="N114" s="8">
        <f t="shared" si="16"/>
        <v>54.37</v>
      </c>
      <c r="O114" s="8">
        <f t="shared" si="15"/>
        <v>60.457099999999997</v>
      </c>
      <c r="P114" s="8">
        <f t="shared" si="15"/>
        <v>65.743600000000001</v>
      </c>
      <c r="R114" s="3">
        <f t="shared" si="10"/>
        <v>42377</v>
      </c>
      <c r="V114" s="8">
        <f t="shared" si="14"/>
        <v>65.743600000000001</v>
      </c>
      <c r="W114">
        <f t="shared" si="11"/>
        <v>0</v>
      </c>
      <c r="X114">
        <f t="shared" si="12"/>
        <v>0</v>
      </c>
      <c r="Y114">
        <f t="shared" si="13"/>
        <v>1</v>
      </c>
    </row>
    <row r="115" spans="1:25" x14ac:dyDescent="0.25">
      <c r="A115" s="1">
        <v>42384</v>
      </c>
      <c r="B115" s="5">
        <v>71.260000000000005</v>
      </c>
      <c r="C115" s="5">
        <v>77.19</v>
      </c>
      <c r="D115" s="5">
        <v>76.78</v>
      </c>
      <c r="E115" s="5">
        <v>36.799999999999997</v>
      </c>
      <c r="F115" s="5">
        <v>131.6</v>
      </c>
      <c r="G115" s="5">
        <v>53.1</v>
      </c>
      <c r="H115" s="5">
        <v>111.68</v>
      </c>
      <c r="J115" s="5">
        <v>52.81</v>
      </c>
      <c r="K115" s="4">
        <v>26096</v>
      </c>
      <c r="N115" s="8">
        <f t="shared" si="16"/>
        <v>56.31</v>
      </c>
      <c r="O115" s="8">
        <f t="shared" si="15"/>
        <v>62.040900000000008</v>
      </c>
      <c r="P115" s="8">
        <f t="shared" si="15"/>
        <v>66.984400000000008</v>
      </c>
      <c r="R115" s="3">
        <f t="shared" si="10"/>
        <v>42384</v>
      </c>
      <c r="V115" s="8">
        <f t="shared" si="14"/>
        <v>66.984400000000008</v>
      </c>
      <c r="W115">
        <f t="shared" si="11"/>
        <v>0</v>
      </c>
      <c r="X115">
        <f t="shared" si="12"/>
        <v>0</v>
      </c>
      <c r="Y115">
        <f t="shared" si="13"/>
        <v>1</v>
      </c>
    </row>
    <row r="116" spans="1:25" x14ac:dyDescent="0.25">
      <c r="A116" s="1">
        <v>42391</v>
      </c>
      <c r="B116" s="5">
        <v>74.12</v>
      </c>
      <c r="C116" s="5">
        <v>80.8</v>
      </c>
      <c r="D116" s="5">
        <v>77.53</v>
      </c>
      <c r="E116" s="5">
        <v>37.69</v>
      </c>
      <c r="F116" s="5">
        <v>134.44</v>
      </c>
      <c r="G116" s="5">
        <v>56.48</v>
      </c>
      <c r="H116" s="5">
        <v>116.61</v>
      </c>
      <c r="J116" s="5">
        <v>55.57</v>
      </c>
      <c r="K116" s="4">
        <v>27492</v>
      </c>
      <c r="N116" s="8">
        <f t="shared" si="16"/>
        <v>59.07</v>
      </c>
      <c r="O116" s="8">
        <f t="shared" si="15"/>
        <v>64.750799999999998</v>
      </c>
      <c r="P116" s="8">
        <f t="shared" si="15"/>
        <v>69.672799999999995</v>
      </c>
      <c r="R116" s="3">
        <f t="shared" si="10"/>
        <v>42391</v>
      </c>
      <c r="V116" s="8">
        <f t="shared" si="14"/>
        <v>69.672799999999995</v>
      </c>
      <c r="W116">
        <f t="shared" si="11"/>
        <v>0</v>
      </c>
      <c r="X116">
        <f t="shared" si="12"/>
        <v>0</v>
      </c>
      <c r="Y116">
        <f t="shared" si="13"/>
        <v>1</v>
      </c>
    </row>
    <row r="117" spans="1:25" x14ac:dyDescent="0.25">
      <c r="A117" s="1">
        <v>42398</v>
      </c>
      <c r="B117" s="5">
        <v>76.37</v>
      </c>
      <c r="C117" s="5">
        <v>82.39</v>
      </c>
      <c r="D117" s="5">
        <v>76.41</v>
      </c>
      <c r="E117" s="5">
        <v>40.43</v>
      </c>
      <c r="F117" s="5">
        <v>139.28</v>
      </c>
      <c r="G117" s="5">
        <v>58.32</v>
      </c>
      <c r="H117" s="5">
        <v>123.13</v>
      </c>
      <c r="J117" s="5">
        <v>59.13</v>
      </c>
      <c r="K117" s="4">
        <v>30902</v>
      </c>
      <c r="N117" s="8">
        <f t="shared" si="16"/>
        <v>62.63</v>
      </c>
      <c r="O117" s="8">
        <f t="shared" si="15"/>
        <v>67.57705</v>
      </c>
      <c r="P117" s="8">
        <f t="shared" si="15"/>
        <v>71.787800000000004</v>
      </c>
      <c r="R117" s="3">
        <f t="shared" si="10"/>
        <v>42398</v>
      </c>
      <c r="V117" s="8">
        <f t="shared" si="14"/>
        <v>71.787800000000004</v>
      </c>
      <c r="W117">
        <f t="shared" si="11"/>
        <v>0</v>
      </c>
      <c r="X117">
        <f t="shared" si="12"/>
        <v>0</v>
      </c>
      <c r="Y117">
        <f t="shared" si="13"/>
        <v>1</v>
      </c>
    </row>
    <row r="118" spans="1:25" x14ac:dyDescent="0.25">
      <c r="A118" s="1">
        <v>42405</v>
      </c>
      <c r="B118" s="5">
        <v>77.23</v>
      </c>
      <c r="C118" s="5">
        <v>82.44</v>
      </c>
      <c r="D118" s="5">
        <v>75.31</v>
      </c>
      <c r="E118" s="5">
        <v>41.64</v>
      </c>
      <c r="F118" s="5">
        <v>141.18</v>
      </c>
      <c r="G118" s="5">
        <v>58.77</v>
      </c>
      <c r="H118" s="5">
        <v>125.28</v>
      </c>
      <c r="J118" s="5">
        <v>61.64</v>
      </c>
      <c r="K118" s="4">
        <v>20696</v>
      </c>
      <c r="N118" s="8">
        <f t="shared" si="16"/>
        <v>65.14</v>
      </c>
      <c r="O118" s="8">
        <f t="shared" si="15"/>
        <v>69.231950000000012</v>
      </c>
      <c r="P118" s="8">
        <f t="shared" si="15"/>
        <v>72.596199999999996</v>
      </c>
      <c r="R118" s="3">
        <f t="shared" si="10"/>
        <v>42405</v>
      </c>
      <c r="V118" s="8">
        <f t="shared" si="14"/>
        <v>72.596199999999996</v>
      </c>
      <c r="W118">
        <f t="shared" si="11"/>
        <v>0</v>
      </c>
      <c r="X118">
        <f t="shared" si="12"/>
        <v>0</v>
      </c>
      <c r="Y118">
        <f t="shared" si="13"/>
        <v>1</v>
      </c>
    </row>
    <row r="119" spans="1:25" x14ac:dyDescent="0.25">
      <c r="A119" s="1">
        <v>42412</v>
      </c>
      <c r="B119" s="5">
        <v>76.56</v>
      </c>
      <c r="C119" s="5">
        <v>81.09</v>
      </c>
      <c r="D119" s="5">
        <v>75.52</v>
      </c>
      <c r="E119" s="5">
        <v>41.48</v>
      </c>
      <c r="F119" s="5">
        <v>140.26</v>
      </c>
      <c r="G119" s="5">
        <v>57.53</v>
      </c>
      <c r="H119" s="5">
        <v>125.51</v>
      </c>
      <c r="J119" s="5">
        <v>63.13</v>
      </c>
      <c r="K119" s="4">
        <v>23140</v>
      </c>
      <c r="N119" s="8">
        <f t="shared" si="16"/>
        <v>66.63</v>
      </c>
      <c r="O119" s="8">
        <f t="shared" si="15"/>
        <v>69.665400000000005</v>
      </c>
      <c r="P119" s="8">
        <f t="shared" si="15"/>
        <v>71.966399999999993</v>
      </c>
      <c r="R119" s="3">
        <f t="shared" si="10"/>
        <v>42412</v>
      </c>
      <c r="V119" s="8">
        <f t="shared" si="14"/>
        <v>71.966399999999993</v>
      </c>
      <c r="W119">
        <f t="shared" si="11"/>
        <v>0</v>
      </c>
      <c r="X119">
        <f t="shared" si="12"/>
        <v>0</v>
      </c>
      <c r="Y119">
        <f t="shared" si="13"/>
        <v>1</v>
      </c>
    </row>
    <row r="120" spans="1:25" x14ac:dyDescent="0.25">
      <c r="A120" s="1">
        <v>42419</v>
      </c>
      <c r="B120" s="5">
        <v>75.97</v>
      </c>
      <c r="C120" s="5">
        <v>79.349999999999994</v>
      </c>
      <c r="D120" s="5">
        <v>75.09</v>
      </c>
      <c r="E120" s="5">
        <v>41.74</v>
      </c>
      <c r="F120" s="5">
        <v>141.86000000000001</v>
      </c>
      <c r="G120" s="5">
        <v>55.48</v>
      </c>
      <c r="H120" s="5">
        <v>127.73</v>
      </c>
      <c r="J120" s="5">
        <v>63.74</v>
      </c>
      <c r="K120" s="4">
        <v>23420</v>
      </c>
      <c r="N120" s="8">
        <f t="shared" si="16"/>
        <v>67.240000000000009</v>
      </c>
      <c r="O120" s="8">
        <f t="shared" si="15"/>
        <v>69.696050000000014</v>
      </c>
      <c r="P120" s="8">
        <f t="shared" si="15"/>
        <v>71.411799999999999</v>
      </c>
      <c r="R120" s="3">
        <f t="shared" si="10"/>
        <v>42419</v>
      </c>
      <c r="V120" s="8">
        <f t="shared" si="14"/>
        <v>71.411799999999999</v>
      </c>
      <c r="W120">
        <f t="shared" si="11"/>
        <v>0</v>
      </c>
      <c r="X120">
        <f t="shared" si="12"/>
        <v>0</v>
      </c>
      <c r="Y120">
        <f t="shared" si="13"/>
        <v>1</v>
      </c>
    </row>
    <row r="121" spans="1:25" x14ac:dyDescent="0.25">
      <c r="A121" s="1">
        <v>42426</v>
      </c>
      <c r="B121" s="5">
        <v>74.930000000000007</v>
      </c>
      <c r="C121" s="5">
        <v>76.92</v>
      </c>
      <c r="D121" s="5">
        <v>75.14</v>
      </c>
      <c r="E121" s="5">
        <v>41.89</v>
      </c>
      <c r="F121" s="5">
        <v>141.38999999999999</v>
      </c>
      <c r="G121" s="5">
        <v>55.44</v>
      </c>
      <c r="H121" s="5">
        <v>125.78</v>
      </c>
      <c r="J121" s="5">
        <v>63.85</v>
      </c>
      <c r="K121" s="4">
        <v>23021</v>
      </c>
      <c r="N121" s="8">
        <f t="shared" si="16"/>
        <v>67.349999999999994</v>
      </c>
      <c r="O121" s="8">
        <f t="shared" si="15"/>
        <v>69.267449999999997</v>
      </c>
      <c r="P121" s="8">
        <f t="shared" si="15"/>
        <v>70.434200000000004</v>
      </c>
      <c r="R121" s="3">
        <f t="shared" si="10"/>
        <v>42426</v>
      </c>
      <c r="V121" s="8">
        <f t="shared" si="14"/>
        <v>70.434200000000004</v>
      </c>
      <c r="W121">
        <f t="shared" si="11"/>
        <v>0</v>
      </c>
      <c r="X121">
        <f t="shared" si="12"/>
        <v>0</v>
      </c>
      <c r="Y121">
        <f t="shared" si="13"/>
        <v>1</v>
      </c>
    </row>
    <row r="122" spans="1:25" x14ac:dyDescent="0.25">
      <c r="A122" s="1">
        <v>42433</v>
      </c>
      <c r="B122" s="5">
        <v>75.239999999999995</v>
      </c>
      <c r="C122" s="5">
        <v>75.819999999999993</v>
      </c>
      <c r="D122" s="5">
        <v>78.75</v>
      </c>
      <c r="E122" s="5">
        <v>40.07</v>
      </c>
      <c r="F122" s="5">
        <v>141.66</v>
      </c>
      <c r="G122" s="5">
        <v>55.34</v>
      </c>
      <c r="H122" s="5">
        <v>128.22999999999999</v>
      </c>
      <c r="J122" s="5">
        <v>62.87</v>
      </c>
      <c r="K122" s="4">
        <v>18765</v>
      </c>
      <c r="N122" s="8">
        <f t="shared" si="16"/>
        <v>66.37</v>
      </c>
      <c r="O122" s="8">
        <f t="shared" si="15"/>
        <v>68.921600000000012</v>
      </c>
      <c r="P122" s="8">
        <f t="shared" si="15"/>
        <v>70.725599999999986</v>
      </c>
      <c r="R122" s="3">
        <f t="shared" si="10"/>
        <v>42433</v>
      </c>
      <c r="V122" s="8">
        <f t="shared" si="14"/>
        <v>70.725599999999986</v>
      </c>
      <c r="W122">
        <f t="shared" si="11"/>
        <v>0</v>
      </c>
      <c r="X122">
        <f t="shared" si="12"/>
        <v>0</v>
      </c>
      <c r="Y122">
        <f t="shared" si="13"/>
        <v>1</v>
      </c>
    </row>
    <row r="123" spans="1:25" x14ac:dyDescent="0.25">
      <c r="A123" s="1">
        <v>42440</v>
      </c>
      <c r="B123" s="5">
        <v>76.05</v>
      </c>
      <c r="C123" s="5">
        <v>77.180000000000007</v>
      </c>
      <c r="D123" s="5">
        <v>79.58</v>
      </c>
      <c r="E123" s="5">
        <v>41.22</v>
      </c>
      <c r="F123" s="5">
        <v>142.66999999999999</v>
      </c>
      <c r="G123" s="5">
        <v>55.35</v>
      </c>
      <c r="H123" s="5">
        <v>130.86000000000001</v>
      </c>
      <c r="J123" s="5">
        <v>63.61</v>
      </c>
      <c r="K123" s="4">
        <v>18912</v>
      </c>
      <c r="N123" s="8">
        <f t="shared" si="16"/>
        <v>67.11</v>
      </c>
      <c r="O123" s="8">
        <f t="shared" si="15"/>
        <v>69.66825</v>
      </c>
      <c r="P123" s="8">
        <f t="shared" si="15"/>
        <v>71.486999999999995</v>
      </c>
      <c r="R123" s="3">
        <f t="shared" si="10"/>
        <v>42440</v>
      </c>
      <c r="V123" s="8">
        <f t="shared" si="14"/>
        <v>71.486999999999995</v>
      </c>
      <c r="W123">
        <f t="shared" si="11"/>
        <v>0</v>
      </c>
      <c r="X123">
        <f t="shared" si="12"/>
        <v>0</v>
      </c>
      <c r="Y123">
        <f t="shared" si="13"/>
        <v>1</v>
      </c>
    </row>
    <row r="124" spans="1:25" x14ac:dyDescent="0.25">
      <c r="A124" s="1">
        <v>42447</v>
      </c>
      <c r="B124" s="5">
        <v>76.3</v>
      </c>
      <c r="C124" s="5">
        <v>76.34</v>
      </c>
      <c r="D124" s="5">
        <v>79.86</v>
      </c>
      <c r="E124" s="5">
        <v>41.8</v>
      </c>
      <c r="F124" s="5">
        <v>147.53</v>
      </c>
      <c r="G124" s="5">
        <v>53.47</v>
      </c>
      <c r="H124" s="5">
        <v>132.84</v>
      </c>
      <c r="J124" s="5">
        <v>62.82</v>
      </c>
      <c r="K124" s="4">
        <v>19388</v>
      </c>
      <c r="N124" s="8">
        <f t="shared" si="16"/>
        <v>66.319999999999993</v>
      </c>
      <c r="O124" s="8">
        <f t="shared" si="15"/>
        <v>69.389499999999998</v>
      </c>
      <c r="P124" s="8">
        <f t="shared" si="15"/>
        <v>71.721999999999994</v>
      </c>
      <c r="R124" s="3">
        <f t="shared" si="10"/>
        <v>42447</v>
      </c>
      <c r="V124" s="8">
        <f t="shared" si="14"/>
        <v>71.721999999999994</v>
      </c>
      <c r="W124">
        <f t="shared" si="11"/>
        <v>0</v>
      </c>
      <c r="X124">
        <f t="shared" si="12"/>
        <v>0</v>
      </c>
      <c r="Y124">
        <f t="shared" si="13"/>
        <v>1</v>
      </c>
    </row>
    <row r="125" spans="1:25" x14ac:dyDescent="0.25">
      <c r="A125" s="1">
        <v>42454</v>
      </c>
      <c r="B125" s="5">
        <v>76.2</v>
      </c>
      <c r="C125" s="5">
        <v>77.3</v>
      </c>
      <c r="D125" s="5">
        <v>81.010000000000005</v>
      </c>
      <c r="E125" s="5">
        <v>41.01</v>
      </c>
      <c r="F125" s="5">
        <v>150.16999999999999</v>
      </c>
      <c r="G125" s="5">
        <v>50.44</v>
      </c>
      <c r="H125" s="5">
        <v>134.38</v>
      </c>
      <c r="J125" s="5">
        <v>61.85</v>
      </c>
      <c r="K125" s="4">
        <v>17395</v>
      </c>
      <c r="N125" s="8">
        <f t="shared" si="16"/>
        <v>65.349999999999994</v>
      </c>
      <c r="O125" s="8">
        <f t="shared" si="15"/>
        <v>68.858000000000004</v>
      </c>
      <c r="P125" s="8">
        <f t="shared" si="15"/>
        <v>71.628</v>
      </c>
      <c r="R125" s="3">
        <f t="shared" si="10"/>
        <v>42454</v>
      </c>
      <c r="V125" s="8">
        <f t="shared" si="14"/>
        <v>71.628</v>
      </c>
      <c r="W125">
        <f t="shared" si="11"/>
        <v>0</v>
      </c>
      <c r="X125">
        <f t="shared" si="12"/>
        <v>0</v>
      </c>
      <c r="Y125">
        <f t="shared" si="13"/>
        <v>1</v>
      </c>
    </row>
    <row r="126" spans="1:25" x14ac:dyDescent="0.25">
      <c r="A126" s="1">
        <v>42461</v>
      </c>
      <c r="B126" s="5">
        <v>76.5</v>
      </c>
      <c r="C126" s="5">
        <v>77.98</v>
      </c>
      <c r="D126" s="5">
        <v>82.98</v>
      </c>
      <c r="E126" s="5">
        <v>41.05</v>
      </c>
      <c r="F126" s="5">
        <v>152.22999999999999</v>
      </c>
      <c r="G126" s="5">
        <v>52.55</v>
      </c>
      <c r="H126" s="5">
        <v>128.54</v>
      </c>
      <c r="J126" s="5">
        <v>63.17</v>
      </c>
      <c r="K126" s="4">
        <v>17953</v>
      </c>
      <c r="N126" s="8">
        <f t="shared" si="16"/>
        <v>66.67</v>
      </c>
      <c r="O126" s="8">
        <f t="shared" si="15"/>
        <v>69.657499999999999</v>
      </c>
      <c r="P126" s="8">
        <f t="shared" si="15"/>
        <v>71.91</v>
      </c>
      <c r="R126" s="3">
        <f t="shared" si="10"/>
        <v>42461</v>
      </c>
      <c r="V126" s="8">
        <f t="shared" si="14"/>
        <v>71.91</v>
      </c>
      <c r="W126">
        <f t="shared" si="11"/>
        <v>0</v>
      </c>
      <c r="X126">
        <f t="shared" si="12"/>
        <v>0</v>
      </c>
      <c r="Y126">
        <f t="shared" si="13"/>
        <v>1</v>
      </c>
    </row>
    <row r="127" spans="1:25" x14ac:dyDescent="0.25">
      <c r="A127" s="1">
        <v>42468</v>
      </c>
      <c r="B127" s="5">
        <v>77.23</v>
      </c>
      <c r="C127" s="5">
        <v>76.98</v>
      </c>
      <c r="D127" s="5">
        <v>83.64</v>
      </c>
      <c r="E127" s="5">
        <v>43.34</v>
      </c>
      <c r="F127" s="5">
        <v>147.63</v>
      </c>
      <c r="G127" s="5">
        <v>55.52</v>
      </c>
      <c r="H127" s="5">
        <v>129.21</v>
      </c>
      <c r="J127" s="5">
        <v>62.93</v>
      </c>
      <c r="K127" s="4">
        <v>19064</v>
      </c>
      <c r="N127" s="8">
        <f t="shared" si="16"/>
        <v>66.430000000000007</v>
      </c>
      <c r="O127" s="8">
        <f t="shared" si="15"/>
        <v>69.876950000000008</v>
      </c>
      <c r="P127" s="8">
        <f t="shared" si="15"/>
        <v>72.596199999999996</v>
      </c>
      <c r="R127" s="3">
        <f t="shared" si="10"/>
        <v>42468</v>
      </c>
      <c r="V127" s="8">
        <f t="shared" si="14"/>
        <v>72.596199999999996</v>
      </c>
      <c r="W127">
        <f t="shared" si="11"/>
        <v>0</v>
      </c>
      <c r="X127">
        <f t="shared" si="12"/>
        <v>0</v>
      </c>
      <c r="Y127">
        <f t="shared" si="13"/>
        <v>1</v>
      </c>
    </row>
    <row r="128" spans="1:25" x14ac:dyDescent="0.25">
      <c r="A128" s="1">
        <v>42475</v>
      </c>
      <c r="B128" s="5">
        <v>77.94</v>
      </c>
      <c r="C128" s="5">
        <v>77.41</v>
      </c>
      <c r="D128" s="5">
        <v>85.44</v>
      </c>
      <c r="E128" s="5">
        <v>46.11</v>
      </c>
      <c r="F128" s="5">
        <v>145.66999999999999</v>
      </c>
      <c r="G128" s="5">
        <v>57.42</v>
      </c>
      <c r="H128" s="5">
        <v>127.87</v>
      </c>
      <c r="J128" s="5">
        <v>63.06</v>
      </c>
      <c r="K128" s="4">
        <v>17174</v>
      </c>
      <c r="N128" s="8">
        <f t="shared" si="16"/>
        <v>66.56</v>
      </c>
      <c r="O128" s="8">
        <f t="shared" si="15"/>
        <v>70.272099999999995</v>
      </c>
      <c r="P128" s="8">
        <f t="shared" si="15"/>
        <v>73.263599999999997</v>
      </c>
      <c r="R128" s="3">
        <f t="shared" si="10"/>
        <v>42475</v>
      </c>
      <c r="V128" s="8">
        <f t="shared" si="14"/>
        <v>73.263599999999997</v>
      </c>
      <c r="W128">
        <f t="shared" si="11"/>
        <v>0</v>
      </c>
      <c r="X128">
        <f t="shared" si="12"/>
        <v>0</v>
      </c>
      <c r="Y128">
        <f t="shared" si="13"/>
        <v>1</v>
      </c>
    </row>
    <row r="129" spans="1:25" x14ac:dyDescent="0.25">
      <c r="A129" s="1">
        <v>42482</v>
      </c>
      <c r="B129" s="5">
        <v>80.27</v>
      </c>
      <c r="C129" s="5">
        <v>80.33</v>
      </c>
      <c r="D129" s="5">
        <v>89.85</v>
      </c>
      <c r="E129" s="5">
        <v>49.91</v>
      </c>
      <c r="F129" s="5">
        <v>142.29</v>
      </c>
      <c r="G129" s="5">
        <v>64.69</v>
      </c>
      <c r="H129" s="5">
        <v>120.2</v>
      </c>
      <c r="J129" s="5">
        <v>65.31</v>
      </c>
      <c r="K129" s="4">
        <v>20387</v>
      </c>
      <c r="N129" s="8">
        <f t="shared" si="16"/>
        <v>68.81</v>
      </c>
      <c r="O129" s="8">
        <f t="shared" si="15"/>
        <v>72.480549999999994</v>
      </c>
      <c r="P129" s="8">
        <f t="shared" si="15"/>
        <v>75.453799999999987</v>
      </c>
      <c r="R129" s="3">
        <f t="shared" si="10"/>
        <v>42482</v>
      </c>
      <c r="V129" s="8">
        <f t="shared" si="14"/>
        <v>75.453799999999987</v>
      </c>
      <c r="W129">
        <f t="shared" si="11"/>
        <v>0</v>
      </c>
      <c r="X129">
        <f t="shared" si="12"/>
        <v>0</v>
      </c>
      <c r="Y129">
        <f t="shared" si="13"/>
        <v>1</v>
      </c>
    </row>
    <row r="130" spans="1:25" x14ac:dyDescent="0.25">
      <c r="A130" s="1">
        <v>42489</v>
      </c>
      <c r="B130" s="5">
        <v>81.790000000000006</v>
      </c>
      <c r="C130" s="5">
        <v>83</v>
      </c>
      <c r="D130" s="5">
        <v>96.31</v>
      </c>
      <c r="E130" s="5">
        <v>53.5</v>
      </c>
      <c r="F130" s="5">
        <v>146.9</v>
      </c>
      <c r="G130" s="5">
        <v>67.7</v>
      </c>
      <c r="H130" s="5">
        <v>112.12</v>
      </c>
      <c r="J130" s="5">
        <v>68.680000000000007</v>
      </c>
      <c r="K130" s="4">
        <v>22978</v>
      </c>
      <c r="N130" s="8">
        <f t="shared" si="16"/>
        <v>72.180000000000007</v>
      </c>
      <c r="O130" s="8">
        <f t="shared" si="15"/>
        <v>74.872350000000012</v>
      </c>
      <c r="P130" s="8">
        <f t="shared" si="15"/>
        <v>76.882599999999996</v>
      </c>
      <c r="R130" s="3">
        <f t="shared" si="10"/>
        <v>42489</v>
      </c>
      <c r="V130" s="8">
        <f t="shared" si="14"/>
        <v>76.882599999999996</v>
      </c>
      <c r="W130">
        <f t="shared" si="11"/>
        <v>0</v>
      </c>
      <c r="X130">
        <f t="shared" si="12"/>
        <v>0</v>
      </c>
      <c r="Y130">
        <f t="shared" si="13"/>
        <v>1</v>
      </c>
    </row>
    <row r="131" spans="1:25" x14ac:dyDescent="0.25">
      <c r="A131" s="1">
        <v>42496</v>
      </c>
      <c r="B131" s="5">
        <v>82.71</v>
      </c>
      <c r="C131" s="5">
        <v>85.77</v>
      </c>
      <c r="D131" s="5">
        <v>101.53</v>
      </c>
      <c r="E131" s="5">
        <v>57.57</v>
      </c>
      <c r="F131" s="5">
        <v>149.66</v>
      </c>
      <c r="G131" s="5">
        <v>66.12</v>
      </c>
      <c r="H131" s="5">
        <v>108.2</v>
      </c>
      <c r="J131" s="5">
        <v>71.81</v>
      </c>
      <c r="K131" s="4">
        <v>16249</v>
      </c>
      <c r="N131" s="8">
        <f t="shared" si="16"/>
        <v>75.31</v>
      </c>
      <c r="O131" s="8">
        <f t="shared" si="15"/>
        <v>76.86515</v>
      </c>
      <c r="P131" s="8">
        <f t="shared" si="15"/>
        <v>77.747399999999985</v>
      </c>
      <c r="R131" s="3">
        <f t="shared" si="10"/>
        <v>42496</v>
      </c>
      <c r="V131" s="8">
        <f t="shared" si="14"/>
        <v>77.747399999999985</v>
      </c>
      <c r="W131">
        <f t="shared" si="11"/>
        <v>0</v>
      </c>
      <c r="X131">
        <f t="shared" si="12"/>
        <v>0</v>
      </c>
      <c r="Y131">
        <f t="shared" si="13"/>
        <v>1</v>
      </c>
    </row>
    <row r="132" spans="1:25" x14ac:dyDescent="0.25">
      <c r="A132" s="1">
        <v>42503</v>
      </c>
      <c r="B132" s="5">
        <v>82.81</v>
      </c>
      <c r="C132" s="5">
        <v>88.86</v>
      </c>
      <c r="D132" s="5">
        <v>105.08</v>
      </c>
      <c r="E132" s="5">
        <v>58.18</v>
      </c>
      <c r="F132" s="5">
        <v>149.69</v>
      </c>
      <c r="G132" s="5">
        <v>63.3</v>
      </c>
      <c r="H132" s="5">
        <v>105.81</v>
      </c>
      <c r="J132" s="5">
        <v>74.33</v>
      </c>
      <c r="K132" s="4">
        <v>19673</v>
      </c>
      <c r="N132" s="8">
        <f t="shared" si="16"/>
        <v>77.83</v>
      </c>
      <c r="O132" s="8">
        <f t="shared" si="15"/>
        <v>78.17165</v>
      </c>
      <c r="P132" s="8">
        <f t="shared" si="15"/>
        <v>77.841399999999993</v>
      </c>
      <c r="R132" s="3">
        <f t="shared" si="10"/>
        <v>42503</v>
      </c>
      <c r="V132" s="8">
        <f t="shared" si="14"/>
        <v>78.17165</v>
      </c>
      <c r="W132">
        <f t="shared" si="11"/>
        <v>0</v>
      </c>
      <c r="X132">
        <f t="shared" si="12"/>
        <v>1</v>
      </c>
      <c r="Y132">
        <f t="shared" si="13"/>
        <v>0</v>
      </c>
    </row>
    <row r="133" spans="1:25" x14ac:dyDescent="0.25">
      <c r="A133" s="1">
        <v>42510</v>
      </c>
      <c r="B133" s="5">
        <v>83.5</v>
      </c>
      <c r="C133" s="5">
        <v>92.52</v>
      </c>
      <c r="D133" s="5">
        <v>105.37</v>
      </c>
      <c r="E133" s="5">
        <v>56.82</v>
      </c>
      <c r="F133" s="5">
        <v>158.41999999999999</v>
      </c>
      <c r="G133" s="5">
        <v>62.15</v>
      </c>
      <c r="H133" s="5">
        <v>102.26</v>
      </c>
      <c r="J133" s="5">
        <v>76.430000000000007</v>
      </c>
      <c r="K133" s="4">
        <v>15927</v>
      </c>
      <c r="N133" s="8">
        <f t="shared" si="16"/>
        <v>79.930000000000007</v>
      </c>
      <c r="O133" s="8">
        <f t="shared" si="15"/>
        <v>79.542500000000004</v>
      </c>
      <c r="P133" s="8">
        <f t="shared" si="15"/>
        <v>78.489999999999995</v>
      </c>
      <c r="R133" s="3">
        <f t="shared" si="10"/>
        <v>42510</v>
      </c>
      <c r="V133" s="8">
        <f t="shared" si="14"/>
        <v>79.930000000000007</v>
      </c>
      <c r="W133">
        <f t="shared" si="11"/>
        <v>1</v>
      </c>
      <c r="X133">
        <f t="shared" si="12"/>
        <v>0</v>
      </c>
      <c r="Y133">
        <f t="shared" si="13"/>
        <v>0</v>
      </c>
    </row>
    <row r="134" spans="1:25" x14ac:dyDescent="0.25">
      <c r="A134" s="1">
        <v>42517</v>
      </c>
      <c r="B134" s="5">
        <v>83.91</v>
      </c>
      <c r="C134" s="5">
        <v>94.36</v>
      </c>
      <c r="D134" s="5">
        <v>103.39</v>
      </c>
      <c r="E134" s="5">
        <v>55.49</v>
      </c>
      <c r="F134" s="5">
        <v>158.18</v>
      </c>
      <c r="G134" s="5">
        <v>62.63</v>
      </c>
      <c r="H134" s="5">
        <v>103.97</v>
      </c>
      <c r="J134" s="5">
        <v>74.239999999999995</v>
      </c>
      <c r="K134" s="4">
        <v>15349</v>
      </c>
      <c r="N134" s="8">
        <f t="shared" si="16"/>
        <v>77.739999999999995</v>
      </c>
      <c r="O134" s="8">
        <f t="shared" si="15"/>
        <v>78.638149999999996</v>
      </c>
      <c r="P134" s="8">
        <f t="shared" si="15"/>
        <v>78.875399999999999</v>
      </c>
      <c r="R134" s="3">
        <f t="shared" si="10"/>
        <v>42517</v>
      </c>
      <c r="V134" s="8">
        <f t="shared" si="14"/>
        <v>78.875399999999999</v>
      </c>
      <c r="W134">
        <f t="shared" si="11"/>
        <v>0</v>
      </c>
      <c r="X134">
        <f t="shared" si="12"/>
        <v>0</v>
      </c>
      <c r="Y134">
        <f t="shared" si="13"/>
        <v>1</v>
      </c>
    </row>
    <row r="135" spans="1:25" x14ac:dyDescent="0.25">
      <c r="A135" s="1">
        <v>42524</v>
      </c>
      <c r="B135" s="5">
        <v>85.57</v>
      </c>
      <c r="C135" s="5">
        <v>95.62</v>
      </c>
      <c r="D135" s="5">
        <v>103.02</v>
      </c>
      <c r="E135" s="5">
        <v>54.04</v>
      </c>
      <c r="F135" s="5">
        <v>153.4</v>
      </c>
      <c r="G135" s="5">
        <v>65.72</v>
      </c>
      <c r="H135" s="5">
        <v>109.79</v>
      </c>
      <c r="J135" s="5">
        <v>75.02</v>
      </c>
      <c r="K135" s="4">
        <v>18839</v>
      </c>
      <c r="N135" s="8">
        <f t="shared" si="16"/>
        <v>78.52</v>
      </c>
      <c r="O135" s="8">
        <f t="shared" si="15"/>
        <v>79.800049999999999</v>
      </c>
      <c r="P135" s="8">
        <f t="shared" si="15"/>
        <v>80.435799999999986</v>
      </c>
      <c r="R135" s="3">
        <f t="shared" si="10"/>
        <v>42524</v>
      </c>
      <c r="V135" s="8">
        <f t="shared" si="14"/>
        <v>80.435799999999986</v>
      </c>
      <c r="W135">
        <f t="shared" si="11"/>
        <v>0</v>
      </c>
      <c r="X135">
        <f t="shared" si="12"/>
        <v>0</v>
      </c>
      <c r="Y135">
        <f t="shared" si="13"/>
        <v>1</v>
      </c>
    </row>
    <row r="136" spans="1:25" x14ac:dyDescent="0.25">
      <c r="A136" s="1">
        <v>42531</v>
      </c>
      <c r="B136" s="5">
        <v>87.14</v>
      </c>
      <c r="C136" s="5">
        <v>95.03</v>
      </c>
      <c r="D136" s="5">
        <v>102.85</v>
      </c>
      <c r="E136" s="5">
        <v>54.92</v>
      </c>
      <c r="F136" s="5">
        <v>149.28</v>
      </c>
      <c r="G136" s="5">
        <v>67.959999999999994</v>
      </c>
      <c r="H136" s="5">
        <v>117.85</v>
      </c>
      <c r="J136" s="5">
        <v>78.150000000000006</v>
      </c>
      <c r="K136" s="4">
        <v>26498</v>
      </c>
      <c r="N136" s="8">
        <f t="shared" si="16"/>
        <v>81.650000000000006</v>
      </c>
      <c r="O136" s="8">
        <f t="shared" si="15"/>
        <v>82.095100000000002</v>
      </c>
      <c r="P136" s="8">
        <f t="shared" si="15"/>
        <v>81.911599999999993</v>
      </c>
      <c r="R136" s="3">
        <f t="shared" si="10"/>
        <v>42531</v>
      </c>
      <c r="V136" s="8">
        <f t="shared" si="14"/>
        <v>82.095100000000002</v>
      </c>
      <c r="W136">
        <f t="shared" si="11"/>
        <v>0</v>
      </c>
      <c r="X136">
        <f t="shared" si="12"/>
        <v>1</v>
      </c>
      <c r="Y136">
        <f t="shared" si="13"/>
        <v>0</v>
      </c>
    </row>
    <row r="137" spans="1:25" x14ac:dyDescent="0.25">
      <c r="A137" s="1">
        <v>42538</v>
      </c>
      <c r="B137" s="5">
        <v>87.46</v>
      </c>
      <c r="C137" s="5">
        <v>91.95</v>
      </c>
      <c r="D137" s="5">
        <v>102.64</v>
      </c>
      <c r="E137" s="5">
        <v>55.21</v>
      </c>
      <c r="F137" s="5">
        <v>149.93</v>
      </c>
      <c r="G137" s="5">
        <v>71</v>
      </c>
      <c r="H137" s="5">
        <v>120.39</v>
      </c>
      <c r="J137" s="5">
        <v>80.040000000000006</v>
      </c>
      <c r="K137" s="4">
        <v>30460</v>
      </c>
      <c r="N137" s="8">
        <f t="shared" si="16"/>
        <v>83.54</v>
      </c>
      <c r="O137" s="8">
        <f t="shared" si="15"/>
        <v>83.188900000000004</v>
      </c>
      <c r="P137" s="8">
        <f t="shared" si="15"/>
        <v>82.212399999999988</v>
      </c>
      <c r="R137" s="3">
        <f t="shared" ref="R137:R200" si="17">A137</f>
        <v>42538</v>
      </c>
      <c r="V137" s="8">
        <f t="shared" si="14"/>
        <v>83.54</v>
      </c>
      <c r="W137">
        <f t="shared" ref="W137:W200" si="18">IF($V137=N137,1,0)</f>
        <v>1</v>
      </c>
      <c r="X137">
        <f t="shared" ref="X137:X200" si="19">IF($V137=O137,1,0)</f>
        <v>0</v>
      </c>
      <c r="Y137">
        <f t="shared" ref="Y137:Y200" si="20">IF($V137=P137,1,0)</f>
        <v>0</v>
      </c>
    </row>
    <row r="138" spans="1:25" x14ac:dyDescent="0.25">
      <c r="A138" s="1">
        <v>42545</v>
      </c>
      <c r="B138" s="5">
        <v>88.77</v>
      </c>
      <c r="C138" s="5">
        <v>90.24</v>
      </c>
      <c r="D138" s="5">
        <v>103.2</v>
      </c>
      <c r="E138" s="5">
        <v>56.11</v>
      </c>
      <c r="F138" s="5">
        <v>149.68</v>
      </c>
      <c r="G138" s="5">
        <v>74.31</v>
      </c>
      <c r="H138" s="5">
        <v>126.09</v>
      </c>
      <c r="J138" s="5">
        <v>81.89</v>
      </c>
      <c r="K138" s="4">
        <v>19849</v>
      </c>
      <c r="N138" s="8">
        <f t="shared" si="16"/>
        <v>85.39</v>
      </c>
      <c r="O138" s="8">
        <f t="shared" si="15"/>
        <v>84.723050000000001</v>
      </c>
      <c r="P138" s="8">
        <f t="shared" si="15"/>
        <v>83.443799999999996</v>
      </c>
      <c r="R138" s="3">
        <f t="shared" si="17"/>
        <v>42545</v>
      </c>
      <c r="V138" s="8">
        <f t="shared" ref="V138:V201" si="21">MAX(N138:P138)</f>
        <v>85.39</v>
      </c>
      <c r="W138">
        <f t="shared" si="18"/>
        <v>1</v>
      </c>
      <c r="X138">
        <f t="shared" si="19"/>
        <v>0</v>
      </c>
      <c r="Y138">
        <f t="shared" si="20"/>
        <v>0</v>
      </c>
    </row>
    <row r="139" spans="1:25" x14ac:dyDescent="0.25">
      <c r="A139" s="1">
        <v>42552</v>
      </c>
      <c r="B139" s="5">
        <v>89.19</v>
      </c>
      <c r="C139" s="5">
        <v>87.05</v>
      </c>
      <c r="D139" s="5">
        <v>104.3</v>
      </c>
      <c r="E139" s="5">
        <v>54.2</v>
      </c>
      <c r="F139" s="5">
        <v>139.94999999999999</v>
      </c>
      <c r="G139" s="5">
        <v>77.17</v>
      </c>
      <c r="H139" s="5">
        <v>131.86000000000001</v>
      </c>
      <c r="J139" s="5">
        <v>80.069999999999993</v>
      </c>
      <c r="K139" s="4">
        <v>13455</v>
      </c>
      <c r="N139" s="8">
        <f t="shared" si="16"/>
        <v>83.57</v>
      </c>
      <c r="O139" s="8">
        <f t="shared" si="15"/>
        <v>84.008350000000007</v>
      </c>
      <c r="P139" s="8">
        <f t="shared" si="15"/>
        <v>83.8386</v>
      </c>
      <c r="R139" s="3">
        <f t="shared" si="17"/>
        <v>42552</v>
      </c>
      <c r="V139" s="8">
        <f t="shared" si="21"/>
        <v>84.008350000000007</v>
      </c>
      <c r="W139">
        <f t="shared" si="18"/>
        <v>0</v>
      </c>
      <c r="X139">
        <f t="shared" si="19"/>
        <v>1</v>
      </c>
      <c r="Y139">
        <f t="shared" si="20"/>
        <v>0</v>
      </c>
    </row>
    <row r="140" spans="1:25" x14ac:dyDescent="0.25">
      <c r="A140" s="1">
        <v>42559</v>
      </c>
      <c r="B140" s="5">
        <v>89.58</v>
      </c>
      <c r="C140" s="5">
        <v>86.5</v>
      </c>
      <c r="D140" s="5">
        <v>105.29</v>
      </c>
      <c r="E140" s="5">
        <v>55.94</v>
      </c>
      <c r="F140" s="5">
        <v>128.65</v>
      </c>
      <c r="G140" s="5">
        <v>80.34</v>
      </c>
      <c r="H140" s="5">
        <v>132.69</v>
      </c>
      <c r="J140" s="5">
        <v>78.09</v>
      </c>
      <c r="K140" s="4">
        <v>13800</v>
      </c>
      <c r="N140" s="8">
        <f t="shared" si="16"/>
        <v>81.59</v>
      </c>
      <c r="O140" s="8">
        <f t="shared" si="15"/>
        <v>83.199700000000007</v>
      </c>
      <c r="P140" s="8">
        <f t="shared" si="15"/>
        <v>84.205199999999991</v>
      </c>
      <c r="R140" s="3">
        <f t="shared" si="17"/>
        <v>42559</v>
      </c>
      <c r="V140" s="8">
        <f t="shared" si="21"/>
        <v>84.205199999999991</v>
      </c>
      <c r="W140">
        <f t="shared" si="18"/>
        <v>0</v>
      </c>
      <c r="X140">
        <f t="shared" si="19"/>
        <v>0</v>
      </c>
      <c r="Y140">
        <f t="shared" si="20"/>
        <v>1</v>
      </c>
    </row>
    <row r="141" spans="1:25" x14ac:dyDescent="0.25">
      <c r="A141" s="1">
        <v>42566</v>
      </c>
      <c r="B141" s="5">
        <v>90.2</v>
      </c>
      <c r="C141" s="5">
        <v>87.04</v>
      </c>
      <c r="D141" s="5">
        <v>106.64</v>
      </c>
      <c r="E141" s="5">
        <v>59.36</v>
      </c>
      <c r="F141" s="5">
        <v>118.48</v>
      </c>
      <c r="G141" s="5">
        <v>80.39</v>
      </c>
      <c r="H141" s="5">
        <v>135.43</v>
      </c>
      <c r="J141" s="5">
        <v>75.59</v>
      </c>
      <c r="K141" s="4">
        <v>18740</v>
      </c>
      <c r="N141" s="8">
        <f t="shared" si="16"/>
        <v>79.09</v>
      </c>
      <c r="O141" s="8">
        <f t="shared" si="15"/>
        <v>82.238</v>
      </c>
      <c r="P141" s="8">
        <f t="shared" si="15"/>
        <v>84.787999999999997</v>
      </c>
      <c r="R141" s="3">
        <f t="shared" si="17"/>
        <v>42566</v>
      </c>
      <c r="V141" s="8">
        <f t="shared" si="21"/>
        <v>84.787999999999997</v>
      </c>
      <c r="W141">
        <f t="shared" si="18"/>
        <v>0</v>
      </c>
      <c r="X141">
        <f t="shared" si="19"/>
        <v>0</v>
      </c>
      <c r="Y141">
        <f t="shared" si="20"/>
        <v>1</v>
      </c>
    </row>
    <row r="142" spans="1:25" x14ac:dyDescent="0.25">
      <c r="A142" s="1">
        <v>42573</v>
      </c>
      <c r="B142" s="5">
        <v>89.85</v>
      </c>
      <c r="C142" s="5">
        <v>86.21</v>
      </c>
      <c r="D142" s="5">
        <v>105.91</v>
      </c>
      <c r="E142" s="5">
        <v>60.98</v>
      </c>
      <c r="F142" s="5">
        <v>119.03</v>
      </c>
      <c r="G142" s="5">
        <v>77.08</v>
      </c>
      <c r="H142" s="5">
        <v>139.72999999999999</v>
      </c>
      <c r="J142" s="5">
        <v>71.5</v>
      </c>
      <c r="K142" s="4">
        <v>19888</v>
      </c>
      <c r="N142" s="8">
        <f t="shared" si="16"/>
        <v>75</v>
      </c>
      <c r="O142" s="8">
        <f t="shared" si="15"/>
        <v>80.030249999999995</v>
      </c>
      <c r="P142" s="8">
        <f t="shared" si="15"/>
        <v>84.458999999999989</v>
      </c>
      <c r="R142" s="3">
        <f t="shared" si="17"/>
        <v>42573</v>
      </c>
      <c r="V142" s="8">
        <f t="shared" si="21"/>
        <v>84.458999999999989</v>
      </c>
      <c r="W142">
        <f t="shared" si="18"/>
        <v>0</v>
      </c>
      <c r="X142">
        <f t="shared" si="19"/>
        <v>0</v>
      </c>
      <c r="Y142">
        <f t="shared" si="20"/>
        <v>1</v>
      </c>
    </row>
    <row r="143" spans="1:25" x14ac:dyDescent="0.25">
      <c r="A143" s="1">
        <v>42580</v>
      </c>
      <c r="B143" s="5">
        <v>83.49</v>
      </c>
      <c r="C143" s="5">
        <v>84.53</v>
      </c>
      <c r="D143" s="5">
        <v>103.63</v>
      </c>
      <c r="E143" s="5">
        <v>61.46</v>
      </c>
      <c r="F143" s="5">
        <v>118.25</v>
      </c>
      <c r="G143" s="5">
        <v>67.06</v>
      </c>
      <c r="H143" s="5">
        <v>119.25</v>
      </c>
      <c r="J143" s="5">
        <v>68.09</v>
      </c>
      <c r="K143" s="4">
        <v>17298</v>
      </c>
      <c r="N143" s="8">
        <f t="shared" si="16"/>
        <v>71.59</v>
      </c>
      <c r="O143" s="8">
        <f t="shared" si="15"/>
        <v>75.367850000000004</v>
      </c>
      <c r="P143" s="8">
        <f t="shared" si="15"/>
        <v>78.480599999999995</v>
      </c>
      <c r="R143" s="3">
        <f t="shared" si="17"/>
        <v>42580</v>
      </c>
      <c r="V143" s="8">
        <f t="shared" si="21"/>
        <v>78.480599999999995</v>
      </c>
      <c r="W143">
        <f t="shared" si="18"/>
        <v>0</v>
      </c>
      <c r="X143">
        <f t="shared" si="19"/>
        <v>0</v>
      </c>
      <c r="Y143">
        <f t="shared" si="20"/>
        <v>1</v>
      </c>
    </row>
    <row r="144" spans="1:25" x14ac:dyDescent="0.25">
      <c r="A144" s="1">
        <v>42587</v>
      </c>
      <c r="B144" s="5">
        <v>77.97</v>
      </c>
      <c r="C144" s="5">
        <v>82.3</v>
      </c>
      <c r="D144" s="5">
        <v>98.21</v>
      </c>
      <c r="E144" s="5">
        <v>60.5</v>
      </c>
      <c r="F144" s="5">
        <v>116.6</v>
      </c>
      <c r="G144" s="5">
        <v>61.93</v>
      </c>
      <c r="H144" s="5">
        <v>101.41</v>
      </c>
      <c r="J144" s="5">
        <v>65.180000000000007</v>
      </c>
      <c r="K144" s="4">
        <v>15542</v>
      </c>
      <c r="N144" s="8">
        <f t="shared" si="16"/>
        <v>68.680000000000007</v>
      </c>
      <c r="O144" s="8">
        <f t="shared" si="15"/>
        <v>71.346050000000005</v>
      </c>
      <c r="P144" s="8">
        <f t="shared" si="15"/>
        <v>73.291799999999995</v>
      </c>
      <c r="R144" s="3">
        <f t="shared" si="17"/>
        <v>42587</v>
      </c>
      <c r="V144" s="8">
        <f t="shared" si="21"/>
        <v>73.291799999999995</v>
      </c>
      <c r="W144">
        <f t="shared" si="18"/>
        <v>0</v>
      </c>
      <c r="X144">
        <f t="shared" si="19"/>
        <v>0</v>
      </c>
      <c r="Y144">
        <f t="shared" si="20"/>
        <v>1</v>
      </c>
    </row>
    <row r="145" spans="1:25" x14ac:dyDescent="0.25">
      <c r="A145" s="1">
        <v>42594</v>
      </c>
      <c r="B145" s="5">
        <v>76.05</v>
      </c>
      <c r="C145" s="5">
        <v>80.5</v>
      </c>
      <c r="D145" s="5">
        <v>91.86</v>
      </c>
      <c r="E145" s="5">
        <v>57.22</v>
      </c>
      <c r="F145" s="5">
        <v>116.36</v>
      </c>
      <c r="G145" s="5">
        <v>65.09</v>
      </c>
      <c r="H145" s="5">
        <v>93.56</v>
      </c>
      <c r="J145" s="5">
        <v>62.8</v>
      </c>
      <c r="K145" s="4">
        <v>22714</v>
      </c>
      <c r="N145" s="8">
        <f t="shared" si="16"/>
        <v>66.3</v>
      </c>
      <c r="O145" s="8">
        <f t="shared" si="15"/>
        <v>69.263249999999999</v>
      </c>
      <c r="P145" s="8">
        <f t="shared" si="15"/>
        <v>71.486999999999995</v>
      </c>
      <c r="R145" s="3">
        <f t="shared" si="17"/>
        <v>42594</v>
      </c>
      <c r="V145" s="8">
        <f t="shared" si="21"/>
        <v>71.486999999999995</v>
      </c>
      <c r="W145">
        <f t="shared" si="18"/>
        <v>0</v>
      </c>
      <c r="X145">
        <f t="shared" si="19"/>
        <v>0</v>
      </c>
      <c r="Y145">
        <f t="shared" si="20"/>
        <v>1</v>
      </c>
    </row>
    <row r="146" spans="1:25" x14ac:dyDescent="0.25">
      <c r="A146" s="1">
        <v>42601</v>
      </c>
      <c r="B146" s="5">
        <v>74.599999999999994</v>
      </c>
      <c r="C146" s="5">
        <v>78.87</v>
      </c>
      <c r="D146" s="5">
        <v>88.88</v>
      </c>
      <c r="E146" s="5">
        <v>52</v>
      </c>
      <c r="F146" s="5">
        <v>117.3</v>
      </c>
      <c r="G146" s="5">
        <v>68.39</v>
      </c>
      <c r="H146" s="5">
        <v>85.72</v>
      </c>
      <c r="J146" s="5">
        <v>63.87</v>
      </c>
      <c r="K146" s="4">
        <v>23279</v>
      </c>
      <c r="N146" s="8">
        <f t="shared" si="16"/>
        <v>67.37</v>
      </c>
      <c r="O146" s="8">
        <f t="shared" si="15"/>
        <v>69.123999999999995</v>
      </c>
      <c r="P146" s="8">
        <f t="shared" si="15"/>
        <v>70.123999999999995</v>
      </c>
      <c r="R146" s="3">
        <f t="shared" si="17"/>
        <v>42601</v>
      </c>
      <c r="V146" s="8">
        <f t="shared" si="21"/>
        <v>70.123999999999995</v>
      </c>
      <c r="W146">
        <f t="shared" si="18"/>
        <v>0</v>
      </c>
      <c r="X146">
        <f t="shared" si="19"/>
        <v>0</v>
      </c>
      <c r="Y146">
        <f t="shared" si="20"/>
        <v>1</v>
      </c>
    </row>
    <row r="147" spans="1:25" x14ac:dyDescent="0.25">
      <c r="A147" s="1">
        <v>42608</v>
      </c>
      <c r="B147" s="5">
        <v>76.010000000000005</v>
      </c>
      <c r="C147" s="5">
        <v>79.459999999999994</v>
      </c>
      <c r="D147" s="5">
        <v>90.94</v>
      </c>
      <c r="E147" s="5">
        <v>49.98</v>
      </c>
      <c r="F147" s="5">
        <v>124.46</v>
      </c>
      <c r="G147" s="5">
        <v>72.290000000000006</v>
      </c>
      <c r="H147" s="5">
        <v>85.32</v>
      </c>
      <c r="J147" s="5">
        <v>62.62</v>
      </c>
      <c r="K147" s="4">
        <v>33194</v>
      </c>
      <c r="N147" s="8">
        <f t="shared" si="16"/>
        <v>66.12</v>
      </c>
      <c r="O147" s="8">
        <f t="shared" si="15"/>
        <v>69.154650000000004</v>
      </c>
      <c r="P147" s="8">
        <f t="shared" si="15"/>
        <v>71.449399999999997</v>
      </c>
      <c r="R147" s="3">
        <f t="shared" si="17"/>
        <v>42608</v>
      </c>
      <c r="V147" s="8">
        <f t="shared" si="21"/>
        <v>71.449399999999997</v>
      </c>
      <c r="W147">
        <f t="shared" si="18"/>
        <v>0</v>
      </c>
      <c r="X147">
        <f t="shared" si="19"/>
        <v>0</v>
      </c>
      <c r="Y147">
        <f t="shared" si="20"/>
        <v>1</v>
      </c>
    </row>
    <row r="148" spans="1:25" x14ac:dyDescent="0.25">
      <c r="A148" s="1">
        <v>42615</v>
      </c>
      <c r="B148" s="5">
        <v>77.709999999999994</v>
      </c>
      <c r="C148" s="5">
        <v>81.650000000000006</v>
      </c>
      <c r="D148" s="5">
        <v>95.72</v>
      </c>
      <c r="E148" s="5">
        <v>49.52</v>
      </c>
      <c r="F148" s="5">
        <v>128.22</v>
      </c>
      <c r="G148" s="5">
        <v>76.5</v>
      </c>
      <c r="H148" s="5">
        <v>82.62</v>
      </c>
      <c r="J148" s="5">
        <v>60.02</v>
      </c>
      <c r="K148" s="4">
        <v>22108</v>
      </c>
      <c r="N148" s="8">
        <f t="shared" si="16"/>
        <v>63.52</v>
      </c>
      <c r="O148" s="8">
        <f t="shared" si="15"/>
        <v>68.645150000000001</v>
      </c>
      <c r="P148" s="8">
        <f t="shared" si="15"/>
        <v>73.047399999999996</v>
      </c>
      <c r="R148" s="3">
        <f t="shared" si="17"/>
        <v>42615</v>
      </c>
      <c r="V148" s="8">
        <f t="shared" si="21"/>
        <v>73.047399999999996</v>
      </c>
      <c r="W148">
        <f t="shared" si="18"/>
        <v>0</v>
      </c>
      <c r="X148">
        <f t="shared" si="19"/>
        <v>0</v>
      </c>
      <c r="Y148">
        <f t="shared" si="20"/>
        <v>1</v>
      </c>
    </row>
    <row r="149" spans="1:25" x14ac:dyDescent="0.25">
      <c r="A149" s="1">
        <v>42622</v>
      </c>
      <c r="B149" s="5">
        <v>80.819999999999993</v>
      </c>
      <c r="C149" s="5">
        <v>85.54</v>
      </c>
      <c r="D149" s="5">
        <v>102.6</v>
      </c>
      <c r="E149" s="5">
        <v>51.91</v>
      </c>
      <c r="F149" s="5">
        <v>126.69</v>
      </c>
      <c r="G149" s="5">
        <v>80.03</v>
      </c>
      <c r="H149" s="5">
        <v>85.1</v>
      </c>
      <c r="J149" s="5">
        <v>58.96</v>
      </c>
      <c r="K149" s="4">
        <v>21869</v>
      </c>
      <c r="N149" s="8">
        <f t="shared" si="16"/>
        <v>62.46</v>
      </c>
      <c r="O149" s="8">
        <f t="shared" si="15"/>
        <v>69.561300000000003</v>
      </c>
      <c r="P149" s="8">
        <f t="shared" si="15"/>
        <v>75.970799999999983</v>
      </c>
      <c r="R149" s="3">
        <f t="shared" si="17"/>
        <v>42622</v>
      </c>
      <c r="V149" s="8">
        <f t="shared" si="21"/>
        <v>75.970799999999983</v>
      </c>
      <c r="W149">
        <f t="shared" si="18"/>
        <v>0</v>
      </c>
      <c r="X149">
        <f t="shared" si="19"/>
        <v>0</v>
      </c>
      <c r="Y149">
        <f t="shared" si="20"/>
        <v>1</v>
      </c>
    </row>
    <row r="150" spans="1:25" x14ac:dyDescent="0.25">
      <c r="A150" s="1">
        <v>42629</v>
      </c>
      <c r="B150" s="5">
        <v>81.010000000000005</v>
      </c>
      <c r="C150" s="5">
        <v>88.24</v>
      </c>
      <c r="D150" s="5">
        <v>105.73</v>
      </c>
      <c r="E150" s="5">
        <v>51.84</v>
      </c>
      <c r="F150" s="5">
        <v>122.76</v>
      </c>
      <c r="G150" s="5">
        <v>72.260000000000005</v>
      </c>
      <c r="H150" s="5">
        <v>92.94</v>
      </c>
      <c r="J150" s="5">
        <v>56.36</v>
      </c>
      <c r="K150" s="4">
        <v>25171</v>
      </c>
      <c r="N150" s="8">
        <f t="shared" si="16"/>
        <v>59.86</v>
      </c>
      <c r="O150" s="8">
        <f t="shared" si="15"/>
        <v>68.349649999999997</v>
      </c>
      <c r="P150" s="8">
        <f t="shared" si="15"/>
        <v>76.1494</v>
      </c>
      <c r="R150" s="3">
        <f t="shared" si="17"/>
        <v>42629</v>
      </c>
      <c r="V150" s="8">
        <f t="shared" si="21"/>
        <v>76.1494</v>
      </c>
      <c r="W150">
        <f t="shared" si="18"/>
        <v>0</v>
      </c>
      <c r="X150">
        <f t="shared" si="19"/>
        <v>0</v>
      </c>
      <c r="Y150">
        <f t="shared" si="20"/>
        <v>1</v>
      </c>
    </row>
    <row r="151" spans="1:25" x14ac:dyDescent="0.25">
      <c r="A151" s="1">
        <v>42636</v>
      </c>
      <c r="B151" s="5">
        <v>79.180000000000007</v>
      </c>
      <c r="C151" s="5">
        <v>87.37</v>
      </c>
      <c r="D151" s="5">
        <v>104.39</v>
      </c>
      <c r="E151" s="5">
        <v>51.19</v>
      </c>
      <c r="F151" s="5">
        <v>114.59</v>
      </c>
      <c r="G151" s="5">
        <v>63.38</v>
      </c>
      <c r="H151" s="5">
        <v>100.22</v>
      </c>
      <c r="J151" s="5">
        <v>52.35</v>
      </c>
      <c r="K151" s="4">
        <v>32599</v>
      </c>
      <c r="N151" s="8">
        <f t="shared" si="16"/>
        <v>55.85</v>
      </c>
      <c r="O151" s="8">
        <f t="shared" si="15"/>
        <v>65.493700000000004</v>
      </c>
      <c r="P151" s="8">
        <f t="shared" si="15"/>
        <v>74.429200000000009</v>
      </c>
      <c r="R151" s="3">
        <f t="shared" si="17"/>
        <v>42636</v>
      </c>
      <c r="V151" s="8">
        <f t="shared" si="21"/>
        <v>74.429200000000009</v>
      </c>
      <c r="W151">
        <f t="shared" si="18"/>
        <v>0</v>
      </c>
      <c r="X151">
        <f t="shared" si="19"/>
        <v>0</v>
      </c>
      <c r="Y151">
        <f t="shared" si="20"/>
        <v>1</v>
      </c>
    </row>
    <row r="152" spans="1:25" x14ac:dyDescent="0.25">
      <c r="A152" s="1">
        <v>42643</v>
      </c>
      <c r="B152" s="5">
        <v>75.86</v>
      </c>
      <c r="C152" s="5">
        <v>83.53</v>
      </c>
      <c r="D152" s="5">
        <v>93.75</v>
      </c>
      <c r="E152" s="5">
        <v>53.99</v>
      </c>
      <c r="F152" s="5">
        <v>111.74</v>
      </c>
      <c r="G152" s="5">
        <v>53.83</v>
      </c>
      <c r="H152" s="5">
        <v>106.02</v>
      </c>
      <c r="J152" s="5">
        <v>49.84</v>
      </c>
      <c r="K152" s="4">
        <v>26970</v>
      </c>
      <c r="N152" s="8">
        <f t="shared" si="16"/>
        <v>53.34</v>
      </c>
      <c r="O152" s="8">
        <f t="shared" si="15"/>
        <v>62.694900000000004</v>
      </c>
      <c r="P152" s="8">
        <f t="shared" si="15"/>
        <v>71.308399999999992</v>
      </c>
      <c r="R152" s="3">
        <f t="shared" si="17"/>
        <v>42643</v>
      </c>
      <c r="V152" s="8">
        <f t="shared" si="21"/>
        <v>71.308399999999992</v>
      </c>
      <c r="W152">
        <f t="shared" si="18"/>
        <v>0</v>
      </c>
      <c r="X152">
        <f t="shared" si="19"/>
        <v>0</v>
      </c>
      <c r="Y152">
        <f t="shared" si="20"/>
        <v>1</v>
      </c>
    </row>
    <row r="153" spans="1:25" x14ac:dyDescent="0.25">
      <c r="A153" s="1">
        <v>42650</v>
      </c>
      <c r="B153" s="5">
        <v>72.760000000000005</v>
      </c>
      <c r="C153" s="5">
        <v>79.650000000000006</v>
      </c>
      <c r="D153" s="5">
        <v>81.03</v>
      </c>
      <c r="E153" s="5">
        <v>55.83</v>
      </c>
      <c r="F153" s="5">
        <v>109.45</v>
      </c>
      <c r="G153" s="5">
        <v>49.46</v>
      </c>
      <c r="H153" s="5">
        <v>108.49</v>
      </c>
      <c r="J153" s="5">
        <v>46.95</v>
      </c>
      <c r="K153" s="4">
        <v>29416</v>
      </c>
      <c r="N153" s="8">
        <f t="shared" si="16"/>
        <v>50.45</v>
      </c>
      <c r="O153" s="8">
        <f t="shared" si="15"/>
        <v>59.808400000000006</v>
      </c>
      <c r="P153" s="8">
        <f t="shared" si="15"/>
        <v>68.394400000000005</v>
      </c>
      <c r="R153" s="3">
        <f t="shared" si="17"/>
        <v>42650</v>
      </c>
      <c r="V153" s="8">
        <f t="shared" si="21"/>
        <v>68.394400000000005</v>
      </c>
      <c r="W153">
        <f t="shared" si="18"/>
        <v>0</v>
      </c>
      <c r="X153">
        <f t="shared" si="19"/>
        <v>0</v>
      </c>
      <c r="Y153">
        <f t="shared" si="20"/>
        <v>1</v>
      </c>
    </row>
    <row r="154" spans="1:25" x14ac:dyDescent="0.25">
      <c r="A154" s="1">
        <v>42657</v>
      </c>
      <c r="B154" s="5">
        <v>72.84</v>
      </c>
      <c r="C154" s="5">
        <v>77.23</v>
      </c>
      <c r="D154" s="5">
        <v>78.739999999999995</v>
      </c>
      <c r="E154" s="5">
        <v>57.29</v>
      </c>
      <c r="F154" s="5">
        <v>112.32</v>
      </c>
      <c r="G154" s="5">
        <v>51.2</v>
      </c>
      <c r="H154" s="5">
        <v>109.59</v>
      </c>
      <c r="J154" s="5">
        <v>47.09</v>
      </c>
      <c r="K154" s="4">
        <v>27065</v>
      </c>
      <c r="N154" s="8">
        <f t="shared" si="16"/>
        <v>50.59</v>
      </c>
      <c r="O154" s="8">
        <f t="shared" si="15"/>
        <v>59.915600000000005</v>
      </c>
      <c r="P154" s="8">
        <f t="shared" si="15"/>
        <v>68.4696</v>
      </c>
      <c r="R154" s="3">
        <f t="shared" si="17"/>
        <v>42657</v>
      </c>
      <c r="V154" s="8">
        <f t="shared" si="21"/>
        <v>68.4696</v>
      </c>
      <c r="W154">
        <f t="shared" si="18"/>
        <v>0</v>
      </c>
      <c r="X154">
        <f t="shared" si="19"/>
        <v>0</v>
      </c>
      <c r="Y154">
        <f t="shared" si="20"/>
        <v>1</v>
      </c>
    </row>
    <row r="155" spans="1:25" x14ac:dyDescent="0.25">
      <c r="A155" s="1">
        <v>42664</v>
      </c>
      <c r="B155" s="5">
        <v>73.08</v>
      </c>
      <c r="C155" s="5">
        <v>75.67</v>
      </c>
      <c r="D155" s="5">
        <v>78.489999999999995</v>
      </c>
      <c r="E155" s="5">
        <v>56.28</v>
      </c>
      <c r="F155" s="5">
        <v>110.76</v>
      </c>
      <c r="G155" s="5">
        <v>54.57</v>
      </c>
      <c r="H155" s="5">
        <v>109.92</v>
      </c>
      <c r="J155" s="5">
        <v>46.2</v>
      </c>
      <c r="K155" s="4">
        <v>34793</v>
      </c>
      <c r="N155" s="8">
        <f t="shared" si="16"/>
        <v>49.7</v>
      </c>
      <c r="O155" s="8">
        <f t="shared" si="15"/>
        <v>59.5822</v>
      </c>
      <c r="P155" s="8">
        <f t="shared" si="15"/>
        <v>68.6952</v>
      </c>
      <c r="R155" s="3">
        <f t="shared" si="17"/>
        <v>42664</v>
      </c>
      <c r="V155" s="8">
        <f t="shared" si="21"/>
        <v>68.6952</v>
      </c>
      <c r="W155">
        <f t="shared" si="18"/>
        <v>0</v>
      </c>
      <c r="X155">
        <f t="shared" si="19"/>
        <v>0</v>
      </c>
      <c r="Y155">
        <f t="shared" si="20"/>
        <v>1</v>
      </c>
    </row>
    <row r="156" spans="1:25" x14ac:dyDescent="0.25">
      <c r="A156" s="1">
        <v>42671</v>
      </c>
      <c r="B156" s="5">
        <v>73.150000000000006</v>
      </c>
      <c r="C156" s="5">
        <v>71.98</v>
      </c>
      <c r="D156" s="5">
        <v>77.7</v>
      </c>
      <c r="E156" s="5">
        <v>57.55</v>
      </c>
      <c r="F156" s="5">
        <v>109.55</v>
      </c>
      <c r="G156" s="5">
        <v>57.19</v>
      </c>
      <c r="H156" s="5">
        <v>110.95</v>
      </c>
      <c r="J156" s="5">
        <v>45.22</v>
      </c>
      <c r="K156" s="4">
        <v>43504</v>
      </c>
      <c r="N156" s="8">
        <f t="shared" si="16"/>
        <v>48.72</v>
      </c>
      <c r="O156" s="8">
        <f t="shared" si="15"/>
        <v>59.124750000000006</v>
      </c>
      <c r="P156" s="8">
        <f t="shared" si="15"/>
        <v>68.760999999999996</v>
      </c>
      <c r="R156" s="3">
        <f t="shared" si="17"/>
        <v>42671</v>
      </c>
      <c r="V156" s="8">
        <f t="shared" si="21"/>
        <v>68.760999999999996</v>
      </c>
      <c r="W156">
        <f t="shared" si="18"/>
        <v>0</v>
      </c>
      <c r="X156">
        <f t="shared" si="19"/>
        <v>0</v>
      </c>
      <c r="Y156">
        <f t="shared" si="20"/>
        <v>1</v>
      </c>
    </row>
    <row r="157" spans="1:25" x14ac:dyDescent="0.25">
      <c r="A157" s="1">
        <v>42678</v>
      </c>
      <c r="B157" s="5">
        <v>73.56</v>
      </c>
      <c r="C157" s="5">
        <v>69.25</v>
      </c>
      <c r="D157" s="5">
        <v>79.25</v>
      </c>
      <c r="E157" s="5">
        <v>56.35</v>
      </c>
      <c r="F157" s="5">
        <v>107.59</v>
      </c>
      <c r="G157" s="5">
        <v>64.19</v>
      </c>
      <c r="H157" s="5">
        <v>109.13</v>
      </c>
      <c r="J157" s="5">
        <v>43.98</v>
      </c>
      <c r="K157" s="4">
        <v>32803</v>
      </c>
      <c r="N157" s="8">
        <f t="shared" si="16"/>
        <v>47.48</v>
      </c>
      <c r="O157" s="8">
        <f t="shared" si="15"/>
        <v>58.695400000000006</v>
      </c>
      <c r="P157" s="8">
        <f t="shared" si="15"/>
        <v>69.1464</v>
      </c>
      <c r="R157" s="3">
        <f t="shared" si="17"/>
        <v>42678</v>
      </c>
      <c r="V157" s="8">
        <f t="shared" si="21"/>
        <v>69.1464</v>
      </c>
      <c r="W157">
        <f t="shared" si="18"/>
        <v>0</v>
      </c>
      <c r="X157">
        <f t="shared" si="19"/>
        <v>0</v>
      </c>
      <c r="Y157">
        <f t="shared" si="20"/>
        <v>1</v>
      </c>
    </row>
    <row r="158" spans="1:25" x14ac:dyDescent="0.25">
      <c r="A158" s="1">
        <v>42685</v>
      </c>
      <c r="B158" s="5">
        <v>74.27</v>
      </c>
      <c r="C158" s="5">
        <v>67.78</v>
      </c>
      <c r="D158" s="5">
        <v>78.94</v>
      </c>
      <c r="E158" s="5">
        <v>57.77</v>
      </c>
      <c r="F158" s="5">
        <v>105.66</v>
      </c>
      <c r="G158" s="5">
        <v>68.33</v>
      </c>
      <c r="H158" s="5">
        <v>108.12</v>
      </c>
      <c r="J158" s="5">
        <v>41.77</v>
      </c>
      <c r="K158" s="4">
        <v>45024</v>
      </c>
      <c r="N158" s="8">
        <f t="shared" si="16"/>
        <v>45.27</v>
      </c>
      <c r="O158" s="8">
        <f t="shared" si="15"/>
        <v>57.920550000000006</v>
      </c>
      <c r="P158" s="8">
        <f t="shared" ref="O158:P209" si="22">P$3*($J158+P$5)+P$4*($B158*P$6+P$7)</f>
        <v>69.813799999999986</v>
      </c>
      <c r="R158" s="3">
        <f t="shared" si="17"/>
        <v>42685</v>
      </c>
      <c r="V158" s="8">
        <f t="shared" si="21"/>
        <v>69.813799999999986</v>
      </c>
      <c r="W158">
        <f t="shared" si="18"/>
        <v>0</v>
      </c>
      <c r="X158">
        <f t="shared" si="19"/>
        <v>0</v>
      </c>
      <c r="Y158">
        <f t="shared" si="20"/>
        <v>1</v>
      </c>
    </row>
    <row r="159" spans="1:25" x14ac:dyDescent="0.25">
      <c r="A159" s="1">
        <v>42692</v>
      </c>
      <c r="B159" s="5">
        <v>73.63</v>
      </c>
      <c r="C159" s="5">
        <v>66.709999999999994</v>
      </c>
      <c r="D159" s="5">
        <v>76.010000000000005</v>
      </c>
      <c r="E159" s="5">
        <v>54.29</v>
      </c>
      <c r="F159" s="5">
        <v>103.83</v>
      </c>
      <c r="G159" s="5">
        <v>72.7</v>
      </c>
      <c r="H159" s="5">
        <v>103.29</v>
      </c>
      <c r="J159" s="5">
        <v>40.79</v>
      </c>
      <c r="K159" s="4">
        <v>25214</v>
      </c>
      <c r="N159" s="8">
        <f t="shared" si="16"/>
        <v>44.29</v>
      </c>
      <c r="O159" s="8">
        <f t="shared" si="22"/>
        <v>57.132949999999994</v>
      </c>
      <c r="P159" s="8">
        <f t="shared" si="22"/>
        <v>69.212199999999996</v>
      </c>
      <c r="R159" s="3">
        <f t="shared" si="17"/>
        <v>42692</v>
      </c>
      <c r="V159" s="8">
        <f t="shared" si="21"/>
        <v>69.212199999999996</v>
      </c>
      <c r="W159">
        <f t="shared" si="18"/>
        <v>0</v>
      </c>
      <c r="X159">
        <f t="shared" si="19"/>
        <v>0</v>
      </c>
      <c r="Y159">
        <f t="shared" si="20"/>
        <v>1</v>
      </c>
    </row>
    <row r="160" spans="1:25" x14ac:dyDescent="0.25">
      <c r="A160" s="1">
        <v>42699</v>
      </c>
      <c r="B160" s="5">
        <v>73.650000000000006</v>
      </c>
      <c r="C160" s="5">
        <v>66.23</v>
      </c>
      <c r="D160" s="5">
        <v>77.959999999999994</v>
      </c>
      <c r="E160" s="5">
        <v>55.73</v>
      </c>
      <c r="F160" s="5">
        <v>105.32</v>
      </c>
      <c r="G160" s="5">
        <v>74.040000000000006</v>
      </c>
      <c r="H160" s="5">
        <v>99.65</v>
      </c>
      <c r="J160" s="5">
        <v>41.5</v>
      </c>
      <c r="K160" s="4">
        <v>33217</v>
      </c>
      <c r="N160" s="8">
        <f t="shared" si="16"/>
        <v>45</v>
      </c>
      <c r="O160" s="8">
        <f t="shared" si="22"/>
        <v>57.497250000000001</v>
      </c>
      <c r="P160" s="8">
        <f t="shared" si="22"/>
        <v>69.230999999999995</v>
      </c>
      <c r="R160" s="3">
        <f t="shared" si="17"/>
        <v>42699</v>
      </c>
      <c r="V160" s="8">
        <f t="shared" si="21"/>
        <v>69.230999999999995</v>
      </c>
      <c r="W160">
        <f t="shared" si="18"/>
        <v>0</v>
      </c>
      <c r="X160">
        <f t="shared" si="19"/>
        <v>0</v>
      </c>
      <c r="Y160">
        <f t="shared" si="20"/>
        <v>1</v>
      </c>
    </row>
    <row r="161" spans="1:25" x14ac:dyDescent="0.25">
      <c r="A161" s="1">
        <v>42706</v>
      </c>
      <c r="B161" s="5">
        <v>73.92</v>
      </c>
      <c r="C161" s="5">
        <v>65.52</v>
      </c>
      <c r="D161" s="5">
        <v>77.59</v>
      </c>
      <c r="E161" s="5">
        <v>56.43</v>
      </c>
      <c r="F161" s="5">
        <v>105.55</v>
      </c>
      <c r="G161" s="5">
        <v>76.47</v>
      </c>
      <c r="H161" s="5">
        <v>98.18</v>
      </c>
      <c r="J161" s="5">
        <v>45.47</v>
      </c>
      <c r="K161" s="4">
        <v>33852</v>
      </c>
      <c r="N161" s="8">
        <f t="shared" si="16"/>
        <v>48.97</v>
      </c>
      <c r="O161" s="8">
        <f t="shared" si="22"/>
        <v>59.607800000000005</v>
      </c>
      <c r="P161" s="8">
        <f t="shared" si="22"/>
        <v>69.484799999999993</v>
      </c>
      <c r="R161" s="3">
        <f t="shared" si="17"/>
        <v>42706</v>
      </c>
      <c r="V161" s="8">
        <f t="shared" si="21"/>
        <v>69.484799999999993</v>
      </c>
      <c r="W161">
        <f t="shared" si="18"/>
        <v>0</v>
      </c>
      <c r="X161">
        <f t="shared" si="19"/>
        <v>0</v>
      </c>
      <c r="Y161">
        <f t="shared" si="20"/>
        <v>1</v>
      </c>
    </row>
    <row r="162" spans="1:25" x14ac:dyDescent="0.25">
      <c r="A162" s="1">
        <v>42713</v>
      </c>
      <c r="B162" s="5">
        <v>75.08</v>
      </c>
      <c r="C162" s="5">
        <v>67.569999999999993</v>
      </c>
      <c r="D162" s="5">
        <v>76.53</v>
      </c>
      <c r="E162" s="5">
        <v>58.18</v>
      </c>
      <c r="F162" s="5">
        <v>105.52</v>
      </c>
      <c r="G162" s="5">
        <v>77.959999999999994</v>
      </c>
      <c r="H162" s="5">
        <v>99.75</v>
      </c>
      <c r="J162" s="5">
        <v>51.52</v>
      </c>
      <c r="K162" s="4">
        <v>36793</v>
      </c>
      <c r="N162" s="8">
        <f t="shared" si="16"/>
        <v>55.02</v>
      </c>
      <c r="O162" s="8">
        <f t="shared" si="22"/>
        <v>63.172200000000004</v>
      </c>
      <c r="P162" s="8">
        <f t="shared" si="22"/>
        <v>70.575199999999995</v>
      </c>
      <c r="R162" s="3">
        <f t="shared" si="17"/>
        <v>42713</v>
      </c>
      <c r="V162" s="8">
        <f t="shared" si="21"/>
        <v>70.575199999999995</v>
      </c>
      <c r="W162">
        <f t="shared" si="18"/>
        <v>0</v>
      </c>
      <c r="X162">
        <f t="shared" si="19"/>
        <v>0</v>
      </c>
      <c r="Y162">
        <f t="shared" si="20"/>
        <v>1</v>
      </c>
    </row>
    <row r="163" spans="1:25" x14ac:dyDescent="0.25">
      <c r="A163" s="1">
        <v>42720</v>
      </c>
      <c r="B163" s="5">
        <v>76.78</v>
      </c>
      <c r="C163" s="5">
        <v>71.099999999999994</v>
      </c>
      <c r="D163" s="5">
        <v>83</v>
      </c>
      <c r="E163" s="5">
        <v>60.48</v>
      </c>
      <c r="F163" s="5">
        <v>108.01</v>
      </c>
      <c r="G163" s="5">
        <v>76.67</v>
      </c>
      <c r="H163" s="5">
        <v>99.46</v>
      </c>
      <c r="J163" s="5">
        <v>53.49</v>
      </c>
      <c r="K163" s="4">
        <v>23940</v>
      </c>
      <c r="N163" s="8">
        <f t="shared" si="16"/>
        <v>56.99</v>
      </c>
      <c r="O163" s="8">
        <f t="shared" si="22"/>
        <v>64.947699999999998</v>
      </c>
      <c r="P163" s="8">
        <f t="shared" si="22"/>
        <v>72.173199999999994</v>
      </c>
      <c r="R163" s="3">
        <f t="shared" si="17"/>
        <v>42720</v>
      </c>
      <c r="V163" s="8">
        <f t="shared" si="21"/>
        <v>72.173199999999994</v>
      </c>
      <c r="W163">
        <f t="shared" si="18"/>
        <v>0</v>
      </c>
      <c r="X163">
        <f t="shared" si="19"/>
        <v>0</v>
      </c>
      <c r="Y163">
        <f t="shared" si="20"/>
        <v>1</v>
      </c>
    </row>
    <row r="164" spans="1:25" x14ac:dyDescent="0.25">
      <c r="A164" s="1">
        <v>42727</v>
      </c>
      <c r="B164" s="5">
        <v>79.86</v>
      </c>
      <c r="C164" s="5">
        <v>75.42</v>
      </c>
      <c r="D164" s="5">
        <v>88.13</v>
      </c>
      <c r="E164" s="5">
        <v>62.25</v>
      </c>
      <c r="F164" s="5">
        <v>110.73</v>
      </c>
      <c r="G164" s="5">
        <v>75.22</v>
      </c>
      <c r="H164" s="5">
        <v>107.63</v>
      </c>
      <c r="J164" s="5">
        <v>52.74</v>
      </c>
      <c r="K164" s="4">
        <v>15374</v>
      </c>
      <c r="N164" s="8">
        <f t="shared" si="16"/>
        <v>56.24</v>
      </c>
      <c r="O164" s="8">
        <f t="shared" si="22"/>
        <v>66.004900000000006</v>
      </c>
      <c r="P164" s="8">
        <f t="shared" si="22"/>
        <v>75.068399999999997</v>
      </c>
      <c r="R164" s="3">
        <f t="shared" si="17"/>
        <v>42727</v>
      </c>
      <c r="V164" s="8">
        <f t="shared" si="21"/>
        <v>75.068399999999997</v>
      </c>
      <c r="W164">
        <f t="shared" si="18"/>
        <v>0</v>
      </c>
      <c r="X164">
        <f t="shared" si="19"/>
        <v>0</v>
      </c>
      <c r="Y164">
        <f t="shared" si="20"/>
        <v>1</v>
      </c>
    </row>
    <row r="165" spans="1:25" x14ac:dyDescent="0.25">
      <c r="A165" s="1">
        <v>42734</v>
      </c>
      <c r="B165" s="5">
        <v>81.790000000000006</v>
      </c>
      <c r="C165" s="5">
        <v>78.760000000000005</v>
      </c>
      <c r="D165" s="5">
        <v>94.01</v>
      </c>
      <c r="E165" s="5">
        <v>61.21</v>
      </c>
      <c r="F165" s="5">
        <v>112.67</v>
      </c>
      <c r="G165" s="5">
        <v>72.8</v>
      </c>
      <c r="H165" s="5">
        <v>114.64</v>
      </c>
      <c r="J165" s="5">
        <v>51.9</v>
      </c>
      <c r="K165" s="4">
        <v>23227</v>
      </c>
      <c r="N165" s="8">
        <f t="shared" si="16"/>
        <v>55.4</v>
      </c>
      <c r="O165" s="8">
        <f t="shared" si="22"/>
        <v>66.482350000000011</v>
      </c>
      <c r="P165" s="8">
        <f t="shared" si="22"/>
        <v>76.882599999999996</v>
      </c>
      <c r="R165" s="3">
        <f t="shared" si="17"/>
        <v>42734</v>
      </c>
      <c r="V165" s="8">
        <f t="shared" si="21"/>
        <v>76.882599999999996</v>
      </c>
      <c r="W165">
        <f t="shared" si="18"/>
        <v>0</v>
      </c>
      <c r="X165">
        <f t="shared" si="19"/>
        <v>0</v>
      </c>
      <c r="Y165">
        <f t="shared" si="20"/>
        <v>1</v>
      </c>
    </row>
    <row r="166" spans="1:25" x14ac:dyDescent="0.25">
      <c r="A166" s="1">
        <v>42741</v>
      </c>
      <c r="B166" s="5">
        <v>79.61</v>
      </c>
      <c r="C166" s="5">
        <v>80.319999999999993</v>
      </c>
      <c r="D166" s="5">
        <v>95.12</v>
      </c>
      <c r="E166" s="5">
        <v>57.32</v>
      </c>
      <c r="F166" s="5">
        <v>115.4</v>
      </c>
      <c r="G166" s="5">
        <v>61.8</v>
      </c>
      <c r="H166" s="5">
        <v>117.95</v>
      </c>
      <c r="J166" s="5">
        <v>54.88</v>
      </c>
      <c r="K166" s="4">
        <v>25010</v>
      </c>
      <c r="N166" s="8">
        <f t="shared" si="16"/>
        <v>58.38</v>
      </c>
      <c r="O166" s="8">
        <f t="shared" si="22"/>
        <v>66.958650000000006</v>
      </c>
      <c r="P166" s="8">
        <f t="shared" si="22"/>
        <v>74.833399999999997</v>
      </c>
      <c r="R166" s="3">
        <f t="shared" si="17"/>
        <v>42741</v>
      </c>
      <c r="V166" s="8">
        <f t="shared" si="21"/>
        <v>74.833399999999997</v>
      </c>
      <c r="W166">
        <f t="shared" si="18"/>
        <v>0</v>
      </c>
      <c r="X166">
        <f t="shared" si="19"/>
        <v>0</v>
      </c>
      <c r="Y166">
        <f t="shared" si="20"/>
        <v>1</v>
      </c>
    </row>
    <row r="167" spans="1:25" x14ac:dyDescent="0.25">
      <c r="A167" s="1">
        <v>42748</v>
      </c>
      <c r="B167" s="5">
        <v>79.73</v>
      </c>
      <c r="C167" s="5">
        <v>81.53</v>
      </c>
      <c r="D167" s="5">
        <v>91.27</v>
      </c>
      <c r="E167" s="5">
        <v>56.44</v>
      </c>
      <c r="F167" s="5">
        <v>116.6</v>
      </c>
      <c r="G167" s="5">
        <v>58.77</v>
      </c>
      <c r="H167" s="5">
        <v>125.33</v>
      </c>
      <c r="J167" s="5">
        <v>60.47</v>
      </c>
      <c r="K167" s="4">
        <v>35520</v>
      </c>
      <c r="N167" s="8">
        <f t="shared" si="16"/>
        <v>63.97</v>
      </c>
      <c r="O167" s="8">
        <f t="shared" si="22"/>
        <v>69.809449999999998</v>
      </c>
      <c r="P167" s="8">
        <f t="shared" si="22"/>
        <v>74.946200000000005</v>
      </c>
      <c r="R167" s="3">
        <f t="shared" si="17"/>
        <v>42748</v>
      </c>
      <c r="V167" s="8">
        <f t="shared" si="21"/>
        <v>74.946200000000005</v>
      </c>
      <c r="W167">
        <f t="shared" si="18"/>
        <v>0</v>
      </c>
      <c r="X167">
        <f t="shared" si="19"/>
        <v>0</v>
      </c>
      <c r="Y167">
        <f t="shared" si="20"/>
        <v>1</v>
      </c>
    </row>
    <row r="168" spans="1:25" x14ac:dyDescent="0.25">
      <c r="A168" s="1">
        <v>42755</v>
      </c>
      <c r="B168" s="5">
        <v>79.58</v>
      </c>
      <c r="C168" s="5">
        <v>80.739999999999995</v>
      </c>
      <c r="D168" s="5">
        <v>79.540000000000006</v>
      </c>
      <c r="E168" s="5">
        <v>50.17</v>
      </c>
      <c r="F168" s="5">
        <v>117.08</v>
      </c>
      <c r="G168" s="5">
        <v>61.7</v>
      </c>
      <c r="H168" s="5">
        <v>134</v>
      </c>
      <c r="J168" s="5">
        <v>63.22</v>
      </c>
      <c r="K168" s="4">
        <v>24627</v>
      </c>
      <c r="N168" s="8">
        <f t="shared" si="16"/>
        <v>66.72</v>
      </c>
      <c r="O168" s="8">
        <f t="shared" si="22"/>
        <v>71.114699999999999</v>
      </c>
      <c r="P168" s="8">
        <f t="shared" si="22"/>
        <v>74.805199999999999</v>
      </c>
      <c r="R168" s="3">
        <f t="shared" si="17"/>
        <v>42755</v>
      </c>
      <c r="V168" s="8">
        <f t="shared" si="21"/>
        <v>74.805199999999999</v>
      </c>
      <c r="W168">
        <f t="shared" si="18"/>
        <v>0</v>
      </c>
      <c r="X168">
        <f t="shared" si="19"/>
        <v>0</v>
      </c>
      <c r="Y168">
        <f t="shared" si="20"/>
        <v>1</v>
      </c>
    </row>
    <row r="169" spans="1:25" x14ac:dyDescent="0.25">
      <c r="A169" s="1">
        <v>42762</v>
      </c>
      <c r="B169" s="5">
        <v>81.790000000000006</v>
      </c>
      <c r="C169" s="5">
        <v>77.84</v>
      </c>
      <c r="D169" s="5">
        <v>78.400000000000006</v>
      </c>
      <c r="E169" s="5">
        <v>47.73</v>
      </c>
      <c r="F169" s="5">
        <v>118.65</v>
      </c>
      <c r="G169" s="5">
        <v>62.9</v>
      </c>
      <c r="H169" s="5">
        <v>152.41</v>
      </c>
      <c r="J169" s="5">
        <v>64.03</v>
      </c>
      <c r="K169" s="4">
        <v>30451</v>
      </c>
      <c r="N169" s="8">
        <f t="shared" si="16"/>
        <v>67.53</v>
      </c>
      <c r="O169" s="8">
        <f t="shared" si="22"/>
        <v>72.547350000000009</v>
      </c>
      <c r="P169" s="8">
        <f t="shared" si="22"/>
        <v>76.882599999999996</v>
      </c>
      <c r="R169" s="3">
        <f t="shared" si="17"/>
        <v>42762</v>
      </c>
      <c r="V169" s="8">
        <f t="shared" si="21"/>
        <v>76.882599999999996</v>
      </c>
      <c r="W169">
        <f t="shared" si="18"/>
        <v>0</v>
      </c>
      <c r="X169">
        <f t="shared" si="19"/>
        <v>0</v>
      </c>
      <c r="Y169">
        <f t="shared" si="20"/>
        <v>1</v>
      </c>
    </row>
    <row r="170" spans="1:25" x14ac:dyDescent="0.25">
      <c r="A170" s="1">
        <v>42769</v>
      </c>
      <c r="B170" s="5">
        <v>83.72</v>
      </c>
      <c r="C170" s="5">
        <v>74.61</v>
      </c>
      <c r="D170" s="5">
        <v>78.599999999999994</v>
      </c>
      <c r="E170" s="5">
        <v>46.42</v>
      </c>
      <c r="F170" s="5">
        <v>120.28</v>
      </c>
      <c r="G170" s="5">
        <v>61.07</v>
      </c>
      <c r="H170" s="5">
        <v>172.33</v>
      </c>
      <c r="J170" s="5">
        <v>67.03</v>
      </c>
      <c r="K170" s="4">
        <v>28161</v>
      </c>
      <c r="N170" s="8">
        <f t="shared" si="16"/>
        <v>70.53</v>
      </c>
      <c r="O170" s="8">
        <f t="shared" si="22"/>
        <v>74.944800000000001</v>
      </c>
      <c r="P170" s="8">
        <f t="shared" si="22"/>
        <v>78.696799999999996</v>
      </c>
      <c r="R170" s="3">
        <f t="shared" si="17"/>
        <v>42769</v>
      </c>
      <c r="V170" s="8">
        <f t="shared" si="21"/>
        <v>78.696799999999996</v>
      </c>
      <c r="W170">
        <f t="shared" si="18"/>
        <v>0</v>
      </c>
      <c r="X170">
        <f t="shared" si="19"/>
        <v>0</v>
      </c>
      <c r="Y170">
        <f t="shared" si="20"/>
        <v>1</v>
      </c>
    </row>
    <row r="171" spans="1:25" x14ac:dyDescent="0.25">
      <c r="A171" s="1">
        <v>42776</v>
      </c>
      <c r="B171" s="5">
        <v>85.11</v>
      </c>
      <c r="C171" s="5">
        <v>74.45</v>
      </c>
      <c r="D171" s="5">
        <v>80.569999999999993</v>
      </c>
      <c r="E171" s="5">
        <v>46.81</v>
      </c>
      <c r="F171" s="5">
        <v>120.76</v>
      </c>
      <c r="G171" s="5">
        <v>61.6</v>
      </c>
      <c r="H171" s="5">
        <v>181.32</v>
      </c>
      <c r="J171" s="5">
        <v>71.209999999999994</v>
      </c>
      <c r="K171" s="4">
        <v>24681</v>
      </c>
      <c r="N171" s="8">
        <f t="shared" si="16"/>
        <v>74.709999999999994</v>
      </c>
      <c r="O171" s="8">
        <f t="shared" si="22"/>
        <v>77.681150000000002</v>
      </c>
      <c r="P171" s="8">
        <f t="shared" si="22"/>
        <v>80.003399999999999</v>
      </c>
      <c r="R171" s="3">
        <f t="shared" si="17"/>
        <v>42776</v>
      </c>
      <c r="V171" s="8">
        <f t="shared" si="21"/>
        <v>80.003399999999999</v>
      </c>
      <c r="W171">
        <f t="shared" si="18"/>
        <v>0</v>
      </c>
      <c r="X171">
        <f t="shared" si="19"/>
        <v>0</v>
      </c>
      <c r="Y171">
        <f t="shared" si="20"/>
        <v>1</v>
      </c>
    </row>
    <row r="172" spans="1:25" x14ac:dyDescent="0.25">
      <c r="A172" s="1">
        <v>42783</v>
      </c>
      <c r="B172" s="5">
        <v>85.01</v>
      </c>
      <c r="C172" s="5">
        <v>75.08</v>
      </c>
      <c r="D172" s="5">
        <v>82.72</v>
      </c>
      <c r="E172" s="5">
        <v>45.7</v>
      </c>
      <c r="F172" s="5">
        <v>122.38</v>
      </c>
      <c r="G172" s="5">
        <v>59.55</v>
      </c>
      <c r="H172" s="5">
        <v>181.91</v>
      </c>
      <c r="J172" s="5">
        <v>73.87</v>
      </c>
      <c r="K172" s="4">
        <v>25927</v>
      </c>
      <c r="N172" s="8">
        <f t="shared" ref="N172:N235" si="23">N$3*($J172+N$5)+N$4*($B172*N$6+N$7)</f>
        <v>77.37</v>
      </c>
      <c r="O172" s="8">
        <f t="shared" si="22"/>
        <v>78.964650000000006</v>
      </c>
      <c r="P172" s="8">
        <f t="shared" si="22"/>
        <v>79.909400000000005</v>
      </c>
      <c r="R172" s="3">
        <f t="shared" si="17"/>
        <v>42783</v>
      </c>
      <c r="V172" s="8">
        <f t="shared" si="21"/>
        <v>79.909400000000005</v>
      </c>
      <c r="W172">
        <f t="shared" si="18"/>
        <v>0</v>
      </c>
      <c r="X172">
        <f t="shared" si="19"/>
        <v>0</v>
      </c>
      <c r="Y172">
        <f t="shared" si="20"/>
        <v>1</v>
      </c>
    </row>
    <row r="173" spans="1:25" x14ac:dyDescent="0.25">
      <c r="A173" s="1">
        <v>42790</v>
      </c>
      <c r="B173" s="5">
        <v>82.48</v>
      </c>
      <c r="C173" s="5">
        <v>76.62</v>
      </c>
      <c r="D173" s="5">
        <v>86.18</v>
      </c>
      <c r="E173" s="5">
        <v>45.54</v>
      </c>
      <c r="F173" s="5">
        <v>121.95</v>
      </c>
      <c r="G173" s="5">
        <v>55.82</v>
      </c>
      <c r="H173" s="5">
        <v>166.77</v>
      </c>
      <c r="J173" s="5">
        <v>72.040000000000006</v>
      </c>
      <c r="K173" s="4">
        <v>18918</v>
      </c>
      <c r="N173" s="8">
        <f t="shared" si="23"/>
        <v>75.540000000000006</v>
      </c>
      <c r="O173" s="8">
        <f t="shared" si="22"/>
        <v>76.873199999999997</v>
      </c>
      <c r="P173" s="8">
        <f t="shared" si="22"/>
        <v>77.531199999999998</v>
      </c>
      <c r="R173" s="3">
        <f t="shared" si="17"/>
        <v>42790</v>
      </c>
      <c r="V173" s="8">
        <f t="shared" si="21"/>
        <v>77.531199999999998</v>
      </c>
      <c r="W173">
        <f t="shared" si="18"/>
        <v>0</v>
      </c>
      <c r="X173">
        <f t="shared" si="19"/>
        <v>0</v>
      </c>
      <c r="Y173">
        <f t="shared" si="20"/>
        <v>1</v>
      </c>
    </row>
    <row r="174" spans="1:25" x14ac:dyDescent="0.25">
      <c r="A174" s="1">
        <v>42797</v>
      </c>
      <c r="B174" s="5">
        <v>80.959999999999994</v>
      </c>
      <c r="C174" s="5">
        <v>79.03</v>
      </c>
      <c r="D174" s="5">
        <v>90.8</v>
      </c>
      <c r="E174" s="5">
        <v>49.6</v>
      </c>
      <c r="F174" s="5">
        <v>122.99</v>
      </c>
      <c r="G174" s="5">
        <v>55.52</v>
      </c>
      <c r="H174" s="5">
        <v>147.84</v>
      </c>
      <c r="J174" s="5">
        <v>68.290000000000006</v>
      </c>
      <c r="K174" s="4">
        <v>23033</v>
      </c>
      <c r="N174" s="8">
        <f t="shared" si="23"/>
        <v>71.790000000000006</v>
      </c>
      <c r="O174" s="8">
        <f t="shared" si="22"/>
        <v>74.29140000000001</v>
      </c>
      <c r="P174" s="8">
        <f t="shared" si="22"/>
        <v>76.102399999999989</v>
      </c>
      <c r="R174" s="3">
        <f t="shared" si="17"/>
        <v>42797</v>
      </c>
      <c r="V174" s="8">
        <f t="shared" si="21"/>
        <v>76.102399999999989</v>
      </c>
      <c r="W174">
        <f t="shared" si="18"/>
        <v>0</v>
      </c>
      <c r="X174">
        <f t="shared" si="19"/>
        <v>0</v>
      </c>
      <c r="Y174">
        <f t="shared" si="20"/>
        <v>1</v>
      </c>
    </row>
    <row r="175" spans="1:25" x14ac:dyDescent="0.25">
      <c r="A175" s="1">
        <v>42804</v>
      </c>
      <c r="B175" s="5">
        <v>81.790000000000006</v>
      </c>
      <c r="C175" s="5">
        <v>81.08</v>
      </c>
      <c r="D175" s="5">
        <v>95.81</v>
      </c>
      <c r="E175" s="5">
        <v>51.98</v>
      </c>
      <c r="F175" s="5">
        <v>123.85</v>
      </c>
      <c r="G175" s="5">
        <v>58.88</v>
      </c>
      <c r="H175" s="5">
        <v>139.26</v>
      </c>
      <c r="J175" s="5">
        <v>68.05</v>
      </c>
      <c r="K175" s="4">
        <v>22236</v>
      </c>
      <c r="N175" s="8">
        <f t="shared" si="23"/>
        <v>71.55</v>
      </c>
      <c r="O175" s="8">
        <f t="shared" si="22"/>
        <v>74.557350000000014</v>
      </c>
      <c r="P175" s="8">
        <f t="shared" si="22"/>
        <v>76.882599999999996</v>
      </c>
      <c r="R175" s="3">
        <f t="shared" si="17"/>
        <v>42804</v>
      </c>
      <c r="V175" s="8">
        <f t="shared" si="21"/>
        <v>76.882599999999996</v>
      </c>
      <c r="W175">
        <f t="shared" si="18"/>
        <v>0</v>
      </c>
      <c r="X175">
        <f t="shared" si="19"/>
        <v>0</v>
      </c>
      <c r="Y175">
        <f t="shared" si="20"/>
        <v>1</v>
      </c>
    </row>
    <row r="176" spans="1:25" x14ac:dyDescent="0.25">
      <c r="A176" s="1">
        <v>42811</v>
      </c>
      <c r="B176" s="5">
        <v>82.05</v>
      </c>
      <c r="C176" s="5">
        <v>81.72</v>
      </c>
      <c r="D176" s="5">
        <v>95.16</v>
      </c>
      <c r="E176" s="5">
        <v>52.9</v>
      </c>
      <c r="F176" s="5">
        <v>121.97</v>
      </c>
      <c r="G176" s="5">
        <v>60.99</v>
      </c>
      <c r="H176" s="5">
        <v>136.88999999999999</v>
      </c>
      <c r="J176" s="5">
        <v>67.17</v>
      </c>
      <c r="K176" s="4">
        <v>24734</v>
      </c>
      <c r="N176" s="8">
        <f t="shared" si="23"/>
        <v>70.67</v>
      </c>
      <c r="O176" s="8">
        <f t="shared" si="22"/>
        <v>74.238249999999994</v>
      </c>
      <c r="P176" s="8">
        <f t="shared" si="22"/>
        <v>77.126999999999995</v>
      </c>
      <c r="R176" s="3">
        <f t="shared" si="17"/>
        <v>42811</v>
      </c>
      <c r="V176" s="8">
        <f t="shared" si="21"/>
        <v>77.126999999999995</v>
      </c>
      <c r="W176">
        <f t="shared" si="18"/>
        <v>0</v>
      </c>
      <c r="X176">
        <f t="shared" si="19"/>
        <v>0</v>
      </c>
      <c r="Y176">
        <f t="shared" si="20"/>
        <v>1</v>
      </c>
    </row>
    <row r="177" spans="1:25" x14ac:dyDescent="0.25">
      <c r="A177" s="1">
        <v>42818</v>
      </c>
      <c r="B177" s="5">
        <v>79.489999999999995</v>
      </c>
      <c r="C177" s="5">
        <v>79.17</v>
      </c>
      <c r="D177" s="5">
        <v>87.89</v>
      </c>
      <c r="E177" s="5">
        <v>51.3</v>
      </c>
      <c r="F177" s="5">
        <v>117.36</v>
      </c>
      <c r="G177" s="5">
        <v>60.16</v>
      </c>
      <c r="H177" s="5">
        <v>133.81</v>
      </c>
      <c r="J177" s="5">
        <v>66.05</v>
      </c>
      <c r="K177" s="4">
        <v>26215</v>
      </c>
      <c r="N177" s="8">
        <f t="shared" si="23"/>
        <v>69.55</v>
      </c>
      <c r="O177" s="8">
        <f t="shared" si="22"/>
        <v>72.487850000000009</v>
      </c>
      <c r="P177" s="8">
        <f t="shared" si="22"/>
        <v>74.72059999999999</v>
      </c>
      <c r="R177" s="3">
        <f t="shared" si="17"/>
        <v>42818</v>
      </c>
      <c r="V177" s="8">
        <f t="shared" si="21"/>
        <v>74.72059999999999</v>
      </c>
      <c r="W177">
        <f t="shared" si="18"/>
        <v>0</v>
      </c>
      <c r="X177">
        <f t="shared" si="19"/>
        <v>0</v>
      </c>
      <c r="Y177">
        <f t="shared" si="20"/>
        <v>1</v>
      </c>
    </row>
    <row r="178" spans="1:25" x14ac:dyDescent="0.25">
      <c r="A178" s="1">
        <v>42825</v>
      </c>
      <c r="B178" s="5">
        <v>76.709999999999994</v>
      </c>
      <c r="C178" s="5">
        <v>75.8</v>
      </c>
      <c r="D178" s="5">
        <v>84.86</v>
      </c>
      <c r="E178" s="5">
        <v>49.8</v>
      </c>
      <c r="F178" s="5">
        <v>116.35</v>
      </c>
      <c r="G178" s="5">
        <v>56.78</v>
      </c>
      <c r="H178" s="5">
        <v>130.68</v>
      </c>
      <c r="J178" s="5">
        <v>62.38</v>
      </c>
      <c r="K178" s="4">
        <v>24274</v>
      </c>
      <c r="N178" s="8">
        <f t="shared" si="23"/>
        <v>65.88</v>
      </c>
      <c r="O178" s="8">
        <f t="shared" si="22"/>
        <v>69.360150000000004</v>
      </c>
      <c r="P178" s="8">
        <f t="shared" si="22"/>
        <v>72.107399999999984</v>
      </c>
      <c r="R178" s="3">
        <f t="shared" si="17"/>
        <v>42825</v>
      </c>
      <c r="V178" s="8">
        <f t="shared" si="21"/>
        <v>72.107399999999984</v>
      </c>
      <c r="W178">
        <f t="shared" si="18"/>
        <v>0</v>
      </c>
      <c r="X178">
        <f t="shared" si="19"/>
        <v>0</v>
      </c>
      <c r="Y178">
        <f t="shared" si="20"/>
        <v>1</v>
      </c>
    </row>
    <row r="179" spans="1:25" x14ac:dyDescent="0.25">
      <c r="A179" s="1">
        <v>42832</v>
      </c>
      <c r="B179" s="5">
        <v>75.13</v>
      </c>
      <c r="C179" s="5">
        <v>74.55</v>
      </c>
      <c r="D179" s="5">
        <v>85.23</v>
      </c>
      <c r="E179" s="5">
        <v>49.88</v>
      </c>
      <c r="F179" s="5">
        <v>114.6</v>
      </c>
      <c r="G179" s="5">
        <v>55.43</v>
      </c>
      <c r="H179" s="5">
        <v>125.08</v>
      </c>
      <c r="J179" s="5">
        <v>60</v>
      </c>
      <c r="K179" s="4">
        <v>13419</v>
      </c>
      <c r="N179" s="8">
        <f t="shared" si="23"/>
        <v>63.5</v>
      </c>
      <c r="O179" s="8">
        <f t="shared" si="22"/>
        <v>67.435450000000003</v>
      </c>
      <c r="P179" s="8">
        <f t="shared" si="22"/>
        <v>70.622199999999992</v>
      </c>
      <c r="R179" s="3">
        <f t="shared" si="17"/>
        <v>42832</v>
      </c>
      <c r="V179" s="8">
        <f t="shared" si="21"/>
        <v>70.622199999999992</v>
      </c>
      <c r="W179">
        <f t="shared" si="18"/>
        <v>0</v>
      </c>
      <c r="X179">
        <f t="shared" si="19"/>
        <v>0</v>
      </c>
      <c r="Y179">
        <f t="shared" si="20"/>
        <v>1</v>
      </c>
    </row>
    <row r="180" spans="1:25" x14ac:dyDescent="0.25">
      <c r="A180" s="1">
        <v>42839</v>
      </c>
      <c r="B180" s="5">
        <v>75.27</v>
      </c>
      <c r="C180" s="5">
        <v>74.52</v>
      </c>
      <c r="D180" s="5">
        <v>85.21</v>
      </c>
      <c r="E180" s="5">
        <v>50.8</v>
      </c>
      <c r="F180" s="5">
        <v>116.84</v>
      </c>
      <c r="G180" s="5">
        <v>56.48</v>
      </c>
      <c r="H180" s="5">
        <v>122.84</v>
      </c>
      <c r="J180" s="5">
        <v>56.91</v>
      </c>
      <c r="K180" s="4">
        <v>22885</v>
      </c>
      <c r="N180" s="8">
        <f t="shared" si="23"/>
        <v>60.41</v>
      </c>
      <c r="O180" s="8">
        <f t="shared" si="22"/>
        <v>65.955549999999988</v>
      </c>
      <c r="P180" s="8">
        <f t="shared" si="22"/>
        <v>70.753799999999998</v>
      </c>
      <c r="R180" s="3">
        <f t="shared" si="17"/>
        <v>42839</v>
      </c>
      <c r="V180" s="8">
        <f t="shared" si="21"/>
        <v>70.753799999999998</v>
      </c>
      <c r="W180">
        <f t="shared" si="18"/>
        <v>0</v>
      </c>
      <c r="X180">
        <f t="shared" si="19"/>
        <v>0</v>
      </c>
      <c r="Y180">
        <f t="shared" si="20"/>
        <v>1</v>
      </c>
    </row>
    <row r="181" spans="1:25" x14ac:dyDescent="0.25">
      <c r="A181" s="1">
        <v>42846</v>
      </c>
      <c r="B181" s="5">
        <v>75.06</v>
      </c>
      <c r="C181" s="5">
        <v>75.14</v>
      </c>
      <c r="D181" s="5">
        <v>84.67</v>
      </c>
      <c r="E181" s="5">
        <v>51.98</v>
      </c>
      <c r="F181" s="5">
        <v>118.7</v>
      </c>
      <c r="G181" s="5">
        <v>57.82</v>
      </c>
      <c r="H181" s="5">
        <v>117.03</v>
      </c>
      <c r="J181" s="5">
        <v>54.39</v>
      </c>
      <c r="K181" s="4">
        <v>17127</v>
      </c>
      <c r="N181" s="8">
        <f t="shared" si="23"/>
        <v>57.89</v>
      </c>
      <c r="O181" s="8">
        <f t="shared" si="22"/>
        <v>64.59790000000001</v>
      </c>
      <c r="P181" s="8">
        <f t="shared" si="22"/>
        <v>70.556399999999996</v>
      </c>
      <c r="R181" s="3">
        <f t="shared" si="17"/>
        <v>42846</v>
      </c>
      <c r="V181" s="8">
        <f t="shared" si="21"/>
        <v>70.556399999999996</v>
      </c>
      <c r="W181">
        <f t="shared" si="18"/>
        <v>0</v>
      </c>
      <c r="X181">
        <f t="shared" si="19"/>
        <v>0</v>
      </c>
      <c r="Y181">
        <f t="shared" si="20"/>
        <v>1</v>
      </c>
    </row>
    <row r="182" spans="1:25" x14ac:dyDescent="0.25">
      <c r="A182" s="1">
        <v>42853</v>
      </c>
      <c r="B182" s="5">
        <v>73.98</v>
      </c>
      <c r="C182" s="5">
        <v>75.510000000000005</v>
      </c>
      <c r="D182" s="5">
        <v>85.43</v>
      </c>
      <c r="E182" s="5">
        <v>52.88</v>
      </c>
      <c r="F182" s="5">
        <v>116.46</v>
      </c>
      <c r="G182" s="5">
        <v>59.58</v>
      </c>
      <c r="H182" s="5">
        <v>107.68</v>
      </c>
      <c r="J182" s="5">
        <v>55.21</v>
      </c>
      <c r="K182" s="4">
        <v>29510</v>
      </c>
      <c r="N182" s="8">
        <f t="shared" si="23"/>
        <v>58.71</v>
      </c>
      <c r="O182" s="8">
        <f t="shared" si="22"/>
        <v>64.505700000000004</v>
      </c>
      <c r="P182" s="8">
        <f t="shared" si="22"/>
        <v>69.541200000000003</v>
      </c>
      <c r="R182" s="3">
        <f t="shared" si="17"/>
        <v>42853</v>
      </c>
      <c r="V182" s="8">
        <f t="shared" si="21"/>
        <v>69.541200000000003</v>
      </c>
      <c r="W182">
        <f t="shared" si="18"/>
        <v>0</v>
      </c>
      <c r="X182">
        <f t="shared" si="19"/>
        <v>0</v>
      </c>
      <c r="Y182">
        <f t="shared" si="20"/>
        <v>1</v>
      </c>
    </row>
    <row r="183" spans="1:25" x14ac:dyDescent="0.25">
      <c r="A183" s="1">
        <v>42860</v>
      </c>
      <c r="B183" s="5">
        <v>76.37</v>
      </c>
      <c r="C183" s="5">
        <v>77.069999999999993</v>
      </c>
      <c r="D183" s="5">
        <v>88.64</v>
      </c>
      <c r="E183" s="5">
        <v>53.74</v>
      </c>
      <c r="F183" s="5">
        <v>118.8</v>
      </c>
      <c r="G183" s="5">
        <v>63.03</v>
      </c>
      <c r="H183" s="5">
        <v>111.08</v>
      </c>
      <c r="J183" s="5">
        <v>62.69</v>
      </c>
      <c r="K183" s="4">
        <v>25693</v>
      </c>
      <c r="N183" s="8">
        <f t="shared" si="23"/>
        <v>66.19</v>
      </c>
      <c r="O183" s="8">
        <f t="shared" si="22"/>
        <v>69.357050000000001</v>
      </c>
      <c r="P183" s="8">
        <f t="shared" si="22"/>
        <v>71.787800000000004</v>
      </c>
      <c r="R183" s="3">
        <f t="shared" si="17"/>
        <v>42860</v>
      </c>
      <c r="V183" s="8">
        <f t="shared" si="21"/>
        <v>71.787800000000004</v>
      </c>
      <c r="W183">
        <f t="shared" si="18"/>
        <v>0</v>
      </c>
      <c r="X183">
        <f t="shared" si="19"/>
        <v>0</v>
      </c>
      <c r="Y183">
        <f t="shared" si="20"/>
        <v>1</v>
      </c>
    </row>
    <row r="184" spans="1:25" x14ac:dyDescent="0.25">
      <c r="A184" s="1">
        <v>42867</v>
      </c>
      <c r="B184" s="5">
        <v>81.25</v>
      </c>
      <c r="C184" s="5">
        <v>81.819999999999993</v>
      </c>
      <c r="D184" s="5">
        <v>95.97</v>
      </c>
      <c r="E184" s="5">
        <v>54.72</v>
      </c>
      <c r="F184" s="5">
        <v>127.89</v>
      </c>
      <c r="G184" s="5">
        <v>65.349999999999994</v>
      </c>
      <c r="H184" s="5">
        <v>120.83</v>
      </c>
      <c r="J184" s="5">
        <v>69.42</v>
      </c>
      <c r="K184" s="4">
        <v>30416</v>
      </c>
      <c r="N184" s="8">
        <f t="shared" si="23"/>
        <v>72.92</v>
      </c>
      <c r="O184" s="8">
        <f t="shared" si="22"/>
        <v>74.991250000000008</v>
      </c>
      <c r="P184" s="8">
        <f t="shared" si="22"/>
        <v>76.375</v>
      </c>
      <c r="R184" s="3">
        <f t="shared" si="17"/>
        <v>42867</v>
      </c>
      <c r="V184" s="8">
        <f t="shared" si="21"/>
        <v>76.375</v>
      </c>
      <c r="W184">
        <f t="shared" si="18"/>
        <v>0</v>
      </c>
      <c r="X184">
        <f t="shared" si="19"/>
        <v>0</v>
      </c>
      <c r="Y184">
        <f t="shared" si="20"/>
        <v>1</v>
      </c>
    </row>
    <row r="185" spans="1:25" x14ac:dyDescent="0.25">
      <c r="A185" s="1">
        <v>42874</v>
      </c>
      <c r="B185" s="5">
        <v>86.11</v>
      </c>
      <c r="C185" s="5">
        <v>85.76</v>
      </c>
      <c r="D185" s="5">
        <v>103.24</v>
      </c>
      <c r="E185" s="5">
        <v>57.01</v>
      </c>
      <c r="F185" s="5">
        <v>136.44999999999999</v>
      </c>
      <c r="G185" s="5">
        <v>65.83</v>
      </c>
      <c r="H185" s="5">
        <v>135.26</v>
      </c>
      <c r="J185" s="5">
        <v>71.48</v>
      </c>
      <c r="K185" s="4">
        <v>25586</v>
      </c>
      <c r="N185" s="8">
        <f t="shared" si="23"/>
        <v>74.98</v>
      </c>
      <c r="O185" s="8">
        <f t="shared" si="22"/>
        <v>78.281149999999997</v>
      </c>
      <c r="P185" s="8">
        <f t="shared" si="22"/>
        <v>80.943399999999997</v>
      </c>
      <c r="R185" s="3">
        <f t="shared" si="17"/>
        <v>42874</v>
      </c>
      <c r="V185" s="8">
        <f t="shared" si="21"/>
        <v>80.943399999999997</v>
      </c>
      <c r="W185">
        <f t="shared" si="18"/>
        <v>0</v>
      </c>
      <c r="X185">
        <f t="shared" si="19"/>
        <v>0</v>
      </c>
      <c r="Y185">
        <f t="shared" si="20"/>
        <v>1</v>
      </c>
    </row>
    <row r="186" spans="1:25" x14ac:dyDescent="0.25">
      <c r="A186" s="1">
        <v>42881</v>
      </c>
      <c r="B186" s="5">
        <v>89.89</v>
      </c>
      <c r="C186" s="5">
        <v>88.04</v>
      </c>
      <c r="D186" s="5">
        <v>108.81</v>
      </c>
      <c r="E186" s="5">
        <v>60.38</v>
      </c>
      <c r="F186" s="5">
        <v>142.51</v>
      </c>
      <c r="G186" s="5">
        <v>67.02</v>
      </c>
      <c r="H186" s="5">
        <v>144</v>
      </c>
      <c r="J186" s="5">
        <v>71.64</v>
      </c>
      <c r="K186" s="4">
        <v>19456</v>
      </c>
      <c r="N186" s="8">
        <f t="shared" si="23"/>
        <v>75.14</v>
      </c>
      <c r="O186" s="8">
        <f t="shared" si="22"/>
        <v>80.118850000000009</v>
      </c>
      <c r="P186" s="8">
        <f t="shared" si="22"/>
        <v>84.496600000000001</v>
      </c>
      <c r="R186" s="3">
        <f t="shared" si="17"/>
        <v>42881</v>
      </c>
      <c r="V186" s="8">
        <f t="shared" si="21"/>
        <v>84.496600000000001</v>
      </c>
      <c r="W186">
        <f t="shared" si="18"/>
        <v>0</v>
      </c>
      <c r="X186">
        <f t="shared" si="19"/>
        <v>0</v>
      </c>
      <c r="Y186">
        <f t="shared" si="20"/>
        <v>1</v>
      </c>
    </row>
    <row r="187" spans="1:25" x14ac:dyDescent="0.25">
      <c r="A187" s="1">
        <v>42888</v>
      </c>
      <c r="B187" s="5">
        <v>90.99</v>
      </c>
      <c r="C187" s="5">
        <v>89.62</v>
      </c>
      <c r="D187" s="5">
        <v>110.6</v>
      </c>
      <c r="E187" s="5">
        <v>60.5</v>
      </c>
      <c r="F187" s="5">
        <v>144.57</v>
      </c>
      <c r="G187" s="5">
        <v>65.989999999999995</v>
      </c>
      <c r="H187" s="5">
        <v>147.41999999999999</v>
      </c>
      <c r="J187" s="5">
        <v>73.69</v>
      </c>
      <c r="K187" s="4">
        <v>23847</v>
      </c>
      <c r="N187" s="8">
        <f t="shared" si="23"/>
        <v>77.19</v>
      </c>
      <c r="O187" s="8">
        <f t="shared" si="22"/>
        <v>81.655349999999999</v>
      </c>
      <c r="P187" s="8">
        <f t="shared" si="22"/>
        <v>85.530599999999993</v>
      </c>
      <c r="R187" s="3">
        <f t="shared" si="17"/>
        <v>42888</v>
      </c>
      <c r="V187" s="8">
        <f t="shared" si="21"/>
        <v>85.530599999999993</v>
      </c>
      <c r="W187">
        <f t="shared" si="18"/>
        <v>0</v>
      </c>
      <c r="X187">
        <f t="shared" si="19"/>
        <v>0</v>
      </c>
      <c r="Y187">
        <f t="shared" si="20"/>
        <v>1</v>
      </c>
    </row>
    <row r="188" spans="1:25" x14ac:dyDescent="0.25">
      <c r="A188" s="1">
        <v>42895</v>
      </c>
      <c r="B188" s="5">
        <v>91.5</v>
      </c>
      <c r="C188" s="5">
        <v>91.16</v>
      </c>
      <c r="D188" s="5">
        <v>106.13</v>
      </c>
      <c r="E188" s="5">
        <v>63.07</v>
      </c>
      <c r="F188" s="5">
        <v>141.6</v>
      </c>
      <c r="G188" s="5">
        <v>64.930000000000007</v>
      </c>
      <c r="H188" s="5">
        <v>151.55000000000001</v>
      </c>
      <c r="J188" s="5">
        <v>76.89</v>
      </c>
      <c r="K188" s="4">
        <v>23558</v>
      </c>
      <c r="N188" s="8">
        <f t="shared" si="23"/>
        <v>80.39</v>
      </c>
      <c r="O188" s="8">
        <f t="shared" si="22"/>
        <v>83.492500000000007</v>
      </c>
      <c r="P188" s="8">
        <f t="shared" si="22"/>
        <v>86.009999999999991</v>
      </c>
      <c r="R188" s="3">
        <f t="shared" si="17"/>
        <v>42895</v>
      </c>
      <c r="V188" s="8">
        <f t="shared" si="21"/>
        <v>86.009999999999991</v>
      </c>
      <c r="W188">
        <f t="shared" si="18"/>
        <v>0</v>
      </c>
      <c r="X188">
        <f t="shared" si="19"/>
        <v>0</v>
      </c>
      <c r="Y188">
        <f t="shared" si="20"/>
        <v>1</v>
      </c>
    </row>
    <row r="189" spans="1:25" x14ac:dyDescent="0.25">
      <c r="A189" s="1">
        <v>42902</v>
      </c>
      <c r="B189" s="5">
        <v>94.74</v>
      </c>
      <c r="C189" s="5">
        <v>92.38</v>
      </c>
      <c r="D189" s="5">
        <v>101.98</v>
      </c>
      <c r="E189" s="5">
        <v>65.48</v>
      </c>
      <c r="F189" s="5">
        <v>145.91999999999999</v>
      </c>
      <c r="G189" s="5">
        <v>69.22</v>
      </c>
      <c r="H189" s="5">
        <v>164.78</v>
      </c>
      <c r="J189" s="5">
        <v>82.5</v>
      </c>
      <c r="K189" s="4">
        <v>26367</v>
      </c>
      <c r="N189" s="8">
        <f t="shared" si="23"/>
        <v>86</v>
      </c>
      <c r="O189" s="8">
        <f t="shared" si="22"/>
        <v>87.804100000000005</v>
      </c>
      <c r="P189" s="8">
        <f t="shared" si="22"/>
        <v>89.055599999999984</v>
      </c>
      <c r="R189" s="3">
        <f t="shared" si="17"/>
        <v>42902</v>
      </c>
      <c r="V189" s="8">
        <f t="shared" si="21"/>
        <v>89.055599999999984</v>
      </c>
      <c r="W189">
        <f t="shared" si="18"/>
        <v>0</v>
      </c>
      <c r="X189">
        <f t="shared" si="19"/>
        <v>0</v>
      </c>
      <c r="Y189">
        <f t="shared" si="20"/>
        <v>1</v>
      </c>
    </row>
    <row r="190" spans="1:25" x14ac:dyDescent="0.25">
      <c r="A190" s="1">
        <v>42909</v>
      </c>
      <c r="B190" s="5">
        <v>99.44</v>
      </c>
      <c r="C190" s="5">
        <v>91.54</v>
      </c>
      <c r="D190" s="5">
        <v>105.68</v>
      </c>
      <c r="E190" s="5">
        <v>67.599999999999994</v>
      </c>
      <c r="F190" s="5">
        <v>152.41999999999999</v>
      </c>
      <c r="G190" s="5">
        <v>72.53</v>
      </c>
      <c r="H190" s="5">
        <v>182.43</v>
      </c>
      <c r="J190" s="5">
        <v>87.05</v>
      </c>
      <c r="K190" s="4">
        <v>27987</v>
      </c>
      <c r="N190" s="8">
        <f t="shared" si="23"/>
        <v>90.55</v>
      </c>
      <c r="O190" s="8">
        <f t="shared" si="22"/>
        <v>92.264600000000002</v>
      </c>
      <c r="P190" s="8">
        <f t="shared" si="22"/>
        <v>93.47359999999999</v>
      </c>
      <c r="R190" s="3">
        <f t="shared" si="17"/>
        <v>42909</v>
      </c>
      <c r="V190" s="8">
        <f t="shared" si="21"/>
        <v>93.47359999999999</v>
      </c>
      <c r="W190">
        <f t="shared" si="18"/>
        <v>0</v>
      </c>
      <c r="X190">
        <f t="shared" si="19"/>
        <v>0</v>
      </c>
      <c r="Y190">
        <f t="shared" si="20"/>
        <v>1</v>
      </c>
    </row>
    <row r="191" spans="1:25" x14ac:dyDescent="0.25">
      <c r="A191" s="1">
        <v>42916</v>
      </c>
      <c r="B191" s="5">
        <v>102.49</v>
      </c>
      <c r="C191" s="5">
        <v>94.29</v>
      </c>
      <c r="D191" s="5">
        <v>109.75</v>
      </c>
      <c r="E191" s="5">
        <v>69.099999999999994</v>
      </c>
      <c r="F191" s="5">
        <v>149.18</v>
      </c>
      <c r="G191" s="5">
        <v>74.12</v>
      </c>
      <c r="H191" s="5">
        <v>193.37</v>
      </c>
      <c r="J191" s="5">
        <v>87.11</v>
      </c>
      <c r="K191" s="4">
        <v>20882</v>
      </c>
      <c r="N191" s="8">
        <f t="shared" si="23"/>
        <v>90.61</v>
      </c>
      <c r="O191" s="8">
        <f t="shared" si="22"/>
        <v>93.712850000000003</v>
      </c>
      <c r="P191" s="8">
        <f t="shared" si="22"/>
        <v>96.340599999999995</v>
      </c>
      <c r="R191" s="3">
        <f t="shared" si="17"/>
        <v>42916</v>
      </c>
      <c r="V191" s="8">
        <f t="shared" si="21"/>
        <v>96.340599999999995</v>
      </c>
      <c r="W191">
        <f t="shared" si="18"/>
        <v>0</v>
      </c>
      <c r="X191">
        <f t="shared" si="19"/>
        <v>0</v>
      </c>
      <c r="Y191">
        <f t="shared" si="20"/>
        <v>1</v>
      </c>
    </row>
    <row r="192" spans="1:25" x14ac:dyDescent="0.25">
      <c r="A192" s="1">
        <v>42923</v>
      </c>
      <c r="B192" s="5">
        <v>104.38</v>
      </c>
      <c r="C192" s="5">
        <v>94.99</v>
      </c>
      <c r="D192" s="5">
        <v>110.27</v>
      </c>
      <c r="E192" s="5">
        <v>69.97</v>
      </c>
      <c r="F192" s="5">
        <v>138.36000000000001</v>
      </c>
      <c r="G192" s="5">
        <v>76.42</v>
      </c>
      <c r="H192" s="5">
        <v>202.56</v>
      </c>
      <c r="J192" s="5">
        <v>87.61</v>
      </c>
      <c r="K192" s="4">
        <v>10712</v>
      </c>
      <c r="N192" s="8">
        <f t="shared" si="23"/>
        <v>91.11</v>
      </c>
      <c r="O192" s="8">
        <f t="shared" si="22"/>
        <v>94.841700000000003</v>
      </c>
      <c r="P192" s="8">
        <f t="shared" si="22"/>
        <v>98.117199999999997</v>
      </c>
      <c r="R192" s="3">
        <f t="shared" si="17"/>
        <v>42923</v>
      </c>
      <c r="V192" s="8">
        <f t="shared" si="21"/>
        <v>98.117199999999997</v>
      </c>
      <c r="W192">
        <f t="shared" si="18"/>
        <v>0</v>
      </c>
      <c r="X192">
        <f t="shared" si="19"/>
        <v>0</v>
      </c>
      <c r="Y192">
        <f t="shared" si="20"/>
        <v>1</v>
      </c>
    </row>
    <row r="193" spans="1:25" x14ac:dyDescent="0.25">
      <c r="A193" s="1">
        <v>42930</v>
      </c>
      <c r="B193" s="5">
        <v>104.83</v>
      </c>
      <c r="C193" s="5">
        <v>96.1</v>
      </c>
      <c r="D193" s="5">
        <v>108.21</v>
      </c>
      <c r="E193" s="5">
        <v>68.72</v>
      </c>
      <c r="F193" s="5">
        <v>129.26</v>
      </c>
      <c r="G193" s="5">
        <v>78.069999999999993</v>
      </c>
      <c r="H193" s="5">
        <v>206.56</v>
      </c>
      <c r="J193" s="5">
        <v>87.4</v>
      </c>
      <c r="K193" s="4">
        <v>22308</v>
      </c>
      <c r="N193" s="8">
        <f t="shared" si="23"/>
        <v>90.9</v>
      </c>
      <c r="O193" s="8">
        <f t="shared" si="22"/>
        <v>94.945950000000011</v>
      </c>
      <c r="P193" s="8">
        <f t="shared" si="22"/>
        <v>98.540199999999999</v>
      </c>
      <c r="R193" s="3">
        <f t="shared" si="17"/>
        <v>42930</v>
      </c>
      <c r="V193" s="8">
        <f t="shared" si="21"/>
        <v>98.540199999999999</v>
      </c>
      <c r="W193">
        <f t="shared" si="18"/>
        <v>0</v>
      </c>
      <c r="X193">
        <f t="shared" si="19"/>
        <v>0</v>
      </c>
      <c r="Y193">
        <f t="shared" si="20"/>
        <v>1</v>
      </c>
    </row>
    <row r="194" spans="1:25" x14ac:dyDescent="0.25">
      <c r="A194" s="1">
        <v>42937</v>
      </c>
      <c r="B194" s="5">
        <v>103.93</v>
      </c>
      <c r="C194" s="5">
        <v>94.11</v>
      </c>
      <c r="D194" s="5">
        <v>98.67</v>
      </c>
      <c r="E194" s="5">
        <v>68.17</v>
      </c>
      <c r="F194" s="5">
        <v>119.34</v>
      </c>
      <c r="G194" s="5">
        <v>79.12</v>
      </c>
      <c r="H194" s="5">
        <v>211.76</v>
      </c>
      <c r="J194" s="5">
        <v>85.37</v>
      </c>
      <c r="K194" s="4">
        <v>24085</v>
      </c>
      <c r="N194" s="8">
        <f t="shared" si="23"/>
        <v>88.87</v>
      </c>
      <c r="O194" s="8">
        <f t="shared" si="22"/>
        <v>93.512450000000001</v>
      </c>
      <c r="P194" s="8">
        <f t="shared" si="22"/>
        <v>97.694199999999995</v>
      </c>
      <c r="R194" s="3">
        <f t="shared" si="17"/>
        <v>42937</v>
      </c>
      <c r="V194" s="8">
        <f t="shared" si="21"/>
        <v>97.694199999999995</v>
      </c>
      <c r="W194">
        <f t="shared" si="18"/>
        <v>0</v>
      </c>
      <c r="X194">
        <f t="shared" si="19"/>
        <v>0</v>
      </c>
      <c r="Y194">
        <f t="shared" si="20"/>
        <v>1</v>
      </c>
    </row>
    <row r="195" spans="1:25" x14ac:dyDescent="0.25">
      <c r="A195" s="1">
        <v>42944</v>
      </c>
      <c r="B195" s="5">
        <v>100.78</v>
      </c>
      <c r="C195" s="5">
        <v>88.58</v>
      </c>
      <c r="D195" s="5">
        <v>89.52</v>
      </c>
      <c r="E195" s="5">
        <v>65.39</v>
      </c>
      <c r="F195" s="5">
        <v>110.5</v>
      </c>
      <c r="G195" s="5">
        <v>76.59</v>
      </c>
      <c r="H195" s="5">
        <v>214.69</v>
      </c>
      <c r="J195" s="5">
        <v>82.55</v>
      </c>
      <c r="K195" s="4">
        <v>24382</v>
      </c>
      <c r="N195" s="8">
        <f t="shared" si="23"/>
        <v>86.05</v>
      </c>
      <c r="O195" s="8">
        <f t="shared" si="22"/>
        <v>90.637699999999995</v>
      </c>
      <c r="P195" s="8">
        <f t="shared" si="22"/>
        <v>94.733199999999997</v>
      </c>
      <c r="R195" s="3">
        <f t="shared" si="17"/>
        <v>42944</v>
      </c>
      <c r="V195" s="8">
        <f t="shared" si="21"/>
        <v>94.733199999999997</v>
      </c>
      <c r="W195">
        <f t="shared" si="18"/>
        <v>0</v>
      </c>
      <c r="X195">
        <f t="shared" si="19"/>
        <v>0</v>
      </c>
      <c r="Y195">
        <f t="shared" si="20"/>
        <v>1</v>
      </c>
    </row>
    <row r="196" spans="1:25" x14ac:dyDescent="0.25">
      <c r="A196" s="1">
        <v>42951</v>
      </c>
      <c r="B196" s="5">
        <v>97.57</v>
      </c>
      <c r="C196" s="5">
        <v>85.79</v>
      </c>
      <c r="D196" s="5">
        <v>88.4</v>
      </c>
      <c r="E196" s="5">
        <v>63.21</v>
      </c>
      <c r="F196" s="5">
        <v>113.73</v>
      </c>
      <c r="G196" s="5">
        <v>71.790000000000006</v>
      </c>
      <c r="H196" s="5">
        <v>207.26</v>
      </c>
      <c r="J196" s="5">
        <v>80.709999999999994</v>
      </c>
      <c r="K196" s="4">
        <v>26400</v>
      </c>
      <c r="N196" s="8">
        <f t="shared" si="23"/>
        <v>84.21</v>
      </c>
      <c r="O196" s="8">
        <f t="shared" si="22"/>
        <v>88.225049999999996</v>
      </c>
      <c r="P196" s="8">
        <f t="shared" si="22"/>
        <v>91.715799999999987</v>
      </c>
      <c r="R196" s="3">
        <f t="shared" si="17"/>
        <v>42951</v>
      </c>
      <c r="V196" s="8">
        <f t="shared" si="21"/>
        <v>91.715799999999987</v>
      </c>
      <c r="W196">
        <f t="shared" si="18"/>
        <v>0</v>
      </c>
      <c r="X196">
        <f t="shared" si="19"/>
        <v>0</v>
      </c>
      <c r="Y196">
        <f t="shared" si="20"/>
        <v>1</v>
      </c>
    </row>
    <row r="197" spans="1:25" x14ac:dyDescent="0.25">
      <c r="A197" s="1">
        <v>42958</v>
      </c>
      <c r="B197" s="5">
        <v>95.53</v>
      </c>
      <c r="C197" s="5">
        <v>84.26</v>
      </c>
      <c r="D197" s="5">
        <v>90.27</v>
      </c>
      <c r="E197" s="5">
        <v>60.2</v>
      </c>
      <c r="F197" s="5">
        <v>121.98</v>
      </c>
      <c r="G197" s="5">
        <v>68.959999999999994</v>
      </c>
      <c r="H197" s="5">
        <v>200.46</v>
      </c>
      <c r="J197" s="5">
        <v>79.73</v>
      </c>
      <c r="K197" s="4">
        <v>30478</v>
      </c>
      <c r="N197" s="8">
        <f t="shared" si="23"/>
        <v>83.23</v>
      </c>
      <c r="O197" s="8">
        <f t="shared" si="22"/>
        <v>86.786450000000002</v>
      </c>
      <c r="P197" s="8">
        <f t="shared" si="22"/>
        <v>89.798199999999994</v>
      </c>
      <c r="R197" s="3">
        <f t="shared" si="17"/>
        <v>42958</v>
      </c>
      <c r="V197" s="8">
        <f t="shared" si="21"/>
        <v>89.798199999999994</v>
      </c>
      <c r="W197">
        <f t="shared" si="18"/>
        <v>0</v>
      </c>
      <c r="X197">
        <f t="shared" si="19"/>
        <v>0</v>
      </c>
      <c r="Y197">
        <f t="shared" si="20"/>
        <v>1</v>
      </c>
    </row>
    <row r="198" spans="1:25" x14ac:dyDescent="0.25">
      <c r="A198" s="1">
        <v>42965</v>
      </c>
      <c r="B198" s="5">
        <v>92.32</v>
      </c>
      <c r="C198" s="5">
        <v>82.09</v>
      </c>
      <c r="D198" s="5">
        <v>92.24</v>
      </c>
      <c r="E198" s="5">
        <v>56.44</v>
      </c>
      <c r="F198" s="5">
        <v>134.49</v>
      </c>
      <c r="G198" s="5">
        <v>66.53</v>
      </c>
      <c r="H198" s="5">
        <v>185.45</v>
      </c>
      <c r="J198" s="5">
        <v>76.53</v>
      </c>
      <c r="K198" s="4">
        <v>30458</v>
      </c>
      <c r="N198" s="8">
        <f t="shared" si="23"/>
        <v>80.03</v>
      </c>
      <c r="O198" s="8">
        <f t="shared" si="22"/>
        <v>83.69380000000001</v>
      </c>
      <c r="P198" s="8">
        <f t="shared" si="22"/>
        <v>86.780799999999985</v>
      </c>
      <c r="R198" s="3">
        <f t="shared" si="17"/>
        <v>42965</v>
      </c>
      <c r="V198" s="8">
        <f t="shared" si="21"/>
        <v>86.780799999999985</v>
      </c>
      <c r="W198">
        <f t="shared" si="18"/>
        <v>0</v>
      </c>
      <c r="X198">
        <f t="shared" si="19"/>
        <v>0</v>
      </c>
      <c r="Y198">
        <f t="shared" si="20"/>
        <v>1</v>
      </c>
    </row>
    <row r="199" spans="1:25" x14ac:dyDescent="0.25">
      <c r="A199" s="1">
        <v>42972</v>
      </c>
      <c r="B199" s="5">
        <v>88.24</v>
      </c>
      <c r="C199" s="5">
        <v>82.71</v>
      </c>
      <c r="D199" s="5">
        <v>93.7</v>
      </c>
      <c r="E199" s="5">
        <v>57.39</v>
      </c>
      <c r="F199" s="5">
        <v>137</v>
      </c>
      <c r="G199" s="5">
        <v>68.42</v>
      </c>
      <c r="H199" s="5">
        <v>153.97</v>
      </c>
      <c r="J199" s="5">
        <v>69.59</v>
      </c>
      <c r="K199" s="4">
        <v>28076</v>
      </c>
      <c r="N199" s="8">
        <f t="shared" si="23"/>
        <v>73.09</v>
      </c>
      <c r="O199" s="8">
        <f t="shared" si="22"/>
        <v>78.326599999999999</v>
      </c>
      <c r="P199" s="8">
        <f t="shared" si="22"/>
        <v>82.945599999999985</v>
      </c>
      <c r="R199" s="3">
        <f t="shared" si="17"/>
        <v>42972</v>
      </c>
      <c r="V199" s="8">
        <f t="shared" si="21"/>
        <v>82.945599999999985</v>
      </c>
      <c r="W199">
        <f t="shared" si="18"/>
        <v>0</v>
      </c>
      <c r="X199">
        <f t="shared" si="19"/>
        <v>0</v>
      </c>
      <c r="Y199">
        <f t="shared" si="20"/>
        <v>1</v>
      </c>
    </row>
    <row r="200" spans="1:25" x14ac:dyDescent="0.25">
      <c r="A200" s="1">
        <v>42979</v>
      </c>
      <c r="B200" s="5">
        <v>84.71</v>
      </c>
      <c r="C200" s="5">
        <v>82.8</v>
      </c>
      <c r="D200" s="5">
        <v>93.41</v>
      </c>
      <c r="E200" s="5">
        <v>57.07</v>
      </c>
      <c r="F200" s="5">
        <v>134.33000000000001</v>
      </c>
      <c r="G200" s="5">
        <v>69.41</v>
      </c>
      <c r="H200" s="5">
        <v>129.35</v>
      </c>
      <c r="J200" s="5">
        <v>63.77</v>
      </c>
      <c r="K200" s="4">
        <v>33171</v>
      </c>
      <c r="N200" s="8">
        <f t="shared" si="23"/>
        <v>67.27000000000001</v>
      </c>
      <c r="O200" s="8">
        <f t="shared" si="22"/>
        <v>73.775149999999996</v>
      </c>
      <c r="P200" s="8">
        <f t="shared" si="22"/>
        <v>79.627399999999994</v>
      </c>
      <c r="R200" s="3">
        <f t="shared" si="17"/>
        <v>42979</v>
      </c>
      <c r="V200" s="8">
        <f t="shared" si="21"/>
        <v>79.627399999999994</v>
      </c>
      <c r="W200">
        <f t="shared" si="18"/>
        <v>0</v>
      </c>
      <c r="X200">
        <f t="shared" si="19"/>
        <v>0</v>
      </c>
      <c r="Y200">
        <f t="shared" si="20"/>
        <v>1</v>
      </c>
    </row>
    <row r="201" spans="1:25" x14ac:dyDescent="0.25">
      <c r="A201" s="1">
        <v>42986</v>
      </c>
      <c r="B201" s="5">
        <v>83.44</v>
      </c>
      <c r="C201" s="5">
        <v>82.13</v>
      </c>
      <c r="D201" s="5">
        <v>94.48</v>
      </c>
      <c r="E201" s="5">
        <v>57.33</v>
      </c>
      <c r="F201" s="5">
        <v>131.32</v>
      </c>
      <c r="G201" s="5">
        <v>71.290000000000006</v>
      </c>
      <c r="H201" s="5">
        <v>120.57</v>
      </c>
      <c r="J201" s="5">
        <v>61.01</v>
      </c>
      <c r="K201" s="4">
        <v>40173</v>
      </c>
      <c r="N201" s="8">
        <f t="shared" si="23"/>
        <v>64.509999999999991</v>
      </c>
      <c r="O201" s="8">
        <f t="shared" si="22"/>
        <v>71.804599999999994</v>
      </c>
      <c r="P201" s="8">
        <f t="shared" si="22"/>
        <v>78.433599999999998</v>
      </c>
      <c r="R201" s="3">
        <f t="shared" ref="R201:R264" si="24">A201</f>
        <v>42986</v>
      </c>
      <c r="V201" s="8">
        <f t="shared" si="21"/>
        <v>78.433599999999998</v>
      </c>
      <c r="W201">
        <f t="shared" ref="W201:W264" si="25">IF($V201=N201,1,0)</f>
        <v>0</v>
      </c>
      <c r="X201">
        <f t="shared" ref="X201:X264" si="26">IF($V201=O201,1,0)</f>
        <v>0</v>
      </c>
      <c r="Y201">
        <f t="shared" ref="Y201:Y264" si="27">IF($V201=P201,1,0)</f>
        <v>1</v>
      </c>
    </row>
    <row r="202" spans="1:25" x14ac:dyDescent="0.25">
      <c r="A202" s="1">
        <v>42993</v>
      </c>
      <c r="B202" s="5">
        <v>79.95</v>
      </c>
      <c r="C202" s="5">
        <v>81.209999999999994</v>
      </c>
      <c r="D202" s="5">
        <v>92.56</v>
      </c>
      <c r="E202" s="5">
        <v>58.11</v>
      </c>
      <c r="F202" s="5">
        <v>121.32</v>
      </c>
      <c r="G202" s="5">
        <v>69.599999999999994</v>
      </c>
      <c r="H202" s="5">
        <v>107.35</v>
      </c>
      <c r="J202" s="5">
        <v>55.54</v>
      </c>
      <c r="K202" s="4">
        <v>35747</v>
      </c>
      <c r="N202" s="8">
        <f t="shared" si="23"/>
        <v>59.04</v>
      </c>
      <c r="O202" s="8">
        <f t="shared" si="22"/>
        <v>67.446750000000009</v>
      </c>
      <c r="P202" s="8">
        <f t="shared" si="22"/>
        <v>75.152999999999992</v>
      </c>
      <c r="R202" s="3">
        <f t="shared" si="24"/>
        <v>42993</v>
      </c>
      <c r="V202" s="8">
        <f t="shared" ref="V202:V265" si="28">MAX(N202:P202)</f>
        <v>75.152999999999992</v>
      </c>
      <c r="W202">
        <f t="shared" si="25"/>
        <v>0</v>
      </c>
      <c r="X202">
        <f t="shared" si="26"/>
        <v>0</v>
      </c>
      <c r="Y202">
        <f t="shared" si="27"/>
        <v>1</v>
      </c>
    </row>
    <row r="203" spans="1:25" x14ac:dyDescent="0.25">
      <c r="A203" s="1">
        <v>43000</v>
      </c>
      <c r="B203" s="5">
        <v>75.290000000000006</v>
      </c>
      <c r="C203" s="5">
        <v>78.97</v>
      </c>
      <c r="D203" s="5">
        <v>86.77</v>
      </c>
      <c r="E203" s="5">
        <v>57.72</v>
      </c>
      <c r="F203" s="5">
        <v>120.54</v>
      </c>
      <c r="G203" s="5">
        <v>62.85</v>
      </c>
      <c r="H203" s="5">
        <v>97.06</v>
      </c>
      <c r="J203" s="5">
        <v>50.69</v>
      </c>
      <c r="K203" s="4">
        <v>44762</v>
      </c>
      <c r="N203" s="8">
        <f t="shared" si="23"/>
        <v>54.19</v>
      </c>
      <c r="O203" s="8">
        <f t="shared" si="22"/>
        <v>62.854850000000006</v>
      </c>
      <c r="P203" s="8">
        <f t="shared" si="22"/>
        <v>70.772599999999997</v>
      </c>
      <c r="R203" s="3">
        <f t="shared" si="24"/>
        <v>43000</v>
      </c>
      <c r="V203" s="8">
        <f t="shared" si="28"/>
        <v>70.772599999999997</v>
      </c>
      <c r="W203">
        <f t="shared" si="25"/>
        <v>0</v>
      </c>
      <c r="X203">
        <f t="shared" si="26"/>
        <v>0</v>
      </c>
      <c r="Y203">
        <f t="shared" si="27"/>
        <v>1</v>
      </c>
    </row>
    <row r="204" spans="1:25" x14ac:dyDescent="0.25">
      <c r="A204" s="1">
        <v>43007</v>
      </c>
      <c r="B204" s="5">
        <v>72.88</v>
      </c>
      <c r="C204" s="5">
        <v>76.099999999999994</v>
      </c>
      <c r="D204" s="5">
        <v>83.67</v>
      </c>
      <c r="E204" s="5">
        <v>59.51</v>
      </c>
      <c r="F204" s="5">
        <v>116.34</v>
      </c>
      <c r="G204" s="5">
        <v>60.6</v>
      </c>
      <c r="H204" s="5">
        <v>91.08</v>
      </c>
      <c r="J204" s="5">
        <v>47.86</v>
      </c>
      <c r="K204" s="4">
        <v>48763</v>
      </c>
      <c r="N204" s="8">
        <f t="shared" si="23"/>
        <v>51.36</v>
      </c>
      <c r="O204" s="8">
        <f t="shared" si="22"/>
        <v>60.319200000000002</v>
      </c>
      <c r="P204" s="8">
        <f t="shared" si="22"/>
        <v>68.507199999999997</v>
      </c>
      <c r="R204" s="3">
        <f t="shared" si="24"/>
        <v>43007</v>
      </c>
      <c r="V204" s="8">
        <f t="shared" si="28"/>
        <v>68.507199999999997</v>
      </c>
      <c r="W204">
        <f t="shared" si="25"/>
        <v>0</v>
      </c>
      <c r="X204">
        <f t="shared" si="26"/>
        <v>0</v>
      </c>
      <c r="Y204">
        <f t="shared" si="27"/>
        <v>1</v>
      </c>
    </row>
    <row r="205" spans="1:25" x14ac:dyDescent="0.25">
      <c r="A205" s="1">
        <v>43014</v>
      </c>
      <c r="B205" s="5">
        <v>72.72</v>
      </c>
      <c r="C205" s="5">
        <v>74.48</v>
      </c>
      <c r="D205" s="5">
        <v>81.510000000000005</v>
      </c>
      <c r="E205" s="5">
        <v>59.4</v>
      </c>
      <c r="F205" s="5">
        <v>114.86</v>
      </c>
      <c r="G205" s="5">
        <v>62.77</v>
      </c>
      <c r="H205" s="5">
        <v>90.73</v>
      </c>
      <c r="J205" s="5">
        <v>51.66</v>
      </c>
      <c r="K205" s="4">
        <v>30913</v>
      </c>
      <c r="N205" s="8">
        <f t="shared" si="23"/>
        <v>55.16</v>
      </c>
      <c r="O205" s="8">
        <f t="shared" si="22"/>
        <v>62.144799999999996</v>
      </c>
      <c r="P205" s="8">
        <f t="shared" si="22"/>
        <v>68.356799999999993</v>
      </c>
      <c r="R205" s="3">
        <f t="shared" si="24"/>
        <v>43014</v>
      </c>
      <c r="V205" s="8">
        <f t="shared" si="28"/>
        <v>68.356799999999993</v>
      </c>
      <c r="W205">
        <f t="shared" si="25"/>
        <v>0</v>
      </c>
      <c r="X205">
        <f t="shared" si="26"/>
        <v>0</v>
      </c>
      <c r="Y205">
        <f t="shared" si="27"/>
        <v>1</v>
      </c>
    </row>
    <row r="206" spans="1:25" x14ac:dyDescent="0.25">
      <c r="A206" s="1">
        <v>43021</v>
      </c>
      <c r="B206" s="5">
        <v>73.84</v>
      </c>
      <c r="C206" s="5">
        <v>73.75</v>
      </c>
      <c r="D206" s="5">
        <v>81.34</v>
      </c>
      <c r="E206" s="5">
        <v>60.54</v>
      </c>
      <c r="F206" s="5">
        <v>116</v>
      </c>
      <c r="G206" s="5">
        <v>64.42</v>
      </c>
      <c r="H206" s="5">
        <v>95.17</v>
      </c>
      <c r="J206" s="5">
        <v>55.98</v>
      </c>
      <c r="K206" s="4">
        <v>39339</v>
      </c>
      <c r="N206" s="8">
        <f t="shared" si="23"/>
        <v>59.48</v>
      </c>
      <c r="O206" s="8">
        <f t="shared" si="22"/>
        <v>64.825600000000009</v>
      </c>
      <c r="P206" s="8">
        <f t="shared" si="22"/>
        <v>69.409599999999998</v>
      </c>
      <c r="R206" s="3">
        <f t="shared" si="24"/>
        <v>43021</v>
      </c>
      <c r="V206" s="8">
        <f t="shared" si="28"/>
        <v>69.409599999999998</v>
      </c>
      <c r="W206">
        <f t="shared" si="25"/>
        <v>0</v>
      </c>
      <c r="X206">
        <f t="shared" si="26"/>
        <v>0</v>
      </c>
      <c r="Y206">
        <f t="shared" si="27"/>
        <v>1</v>
      </c>
    </row>
    <row r="207" spans="1:25" x14ac:dyDescent="0.25">
      <c r="A207" s="1">
        <v>43028</v>
      </c>
      <c r="B207" s="5">
        <v>74.75</v>
      </c>
      <c r="C207" s="5">
        <v>74.77</v>
      </c>
      <c r="D207" s="5">
        <v>81.95</v>
      </c>
      <c r="E207" s="5">
        <v>60.22</v>
      </c>
      <c r="F207" s="5">
        <v>117.33</v>
      </c>
      <c r="G207" s="5">
        <v>66.790000000000006</v>
      </c>
      <c r="H207" s="5">
        <v>95.76</v>
      </c>
      <c r="J207" s="5">
        <v>62.56</v>
      </c>
      <c r="K207" s="4">
        <v>32871</v>
      </c>
      <c r="N207" s="8">
        <f t="shared" si="23"/>
        <v>66.06</v>
      </c>
      <c r="O207" s="8">
        <f t="shared" si="22"/>
        <v>68.538749999999993</v>
      </c>
      <c r="P207" s="8">
        <f t="shared" si="22"/>
        <v>70.265000000000001</v>
      </c>
      <c r="R207" s="3">
        <f t="shared" si="24"/>
        <v>43028</v>
      </c>
      <c r="V207" s="8">
        <f t="shared" si="28"/>
        <v>70.265000000000001</v>
      </c>
      <c r="W207">
        <f t="shared" si="25"/>
        <v>0</v>
      </c>
      <c r="X207">
        <f t="shared" si="26"/>
        <v>0</v>
      </c>
      <c r="Y207">
        <f t="shared" si="27"/>
        <v>1</v>
      </c>
    </row>
    <row r="208" spans="1:25" x14ac:dyDescent="0.25">
      <c r="A208" s="1">
        <v>43035</v>
      </c>
      <c r="B208" s="5">
        <v>76.709999999999994</v>
      </c>
      <c r="C208" s="5">
        <v>75.75</v>
      </c>
      <c r="D208" s="5">
        <v>84.48</v>
      </c>
      <c r="E208" s="5">
        <v>60.77</v>
      </c>
      <c r="F208" s="5">
        <v>119.89</v>
      </c>
      <c r="G208" s="5">
        <v>69.400000000000006</v>
      </c>
      <c r="H208" s="5">
        <v>99.13</v>
      </c>
      <c r="J208" s="5">
        <v>65.290000000000006</v>
      </c>
      <c r="K208" s="4">
        <v>32976</v>
      </c>
      <c r="N208" s="8">
        <f t="shared" si="23"/>
        <v>68.790000000000006</v>
      </c>
      <c r="O208" s="8">
        <f t="shared" si="22"/>
        <v>70.815150000000003</v>
      </c>
      <c r="P208" s="8">
        <f t="shared" si="22"/>
        <v>72.107399999999984</v>
      </c>
      <c r="R208" s="3">
        <f t="shared" si="24"/>
        <v>43035</v>
      </c>
      <c r="V208" s="8">
        <f t="shared" si="28"/>
        <v>72.107399999999984</v>
      </c>
      <c r="W208">
        <f t="shared" si="25"/>
        <v>0</v>
      </c>
      <c r="X208">
        <f t="shared" si="26"/>
        <v>0</v>
      </c>
      <c r="Y208">
        <f t="shared" si="27"/>
        <v>1</v>
      </c>
    </row>
    <row r="209" spans="1:25" x14ac:dyDescent="0.25">
      <c r="A209" s="1">
        <v>43042</v>
      </c>
      <c r="B209" s="5">
        <v>78.92</v>
      </c>
      <c r="C209" s="5">
        <v>74.94</v>
      </c>
      <c r="D209" s="5">
        <v>87.51</v>
      </c>
      <c r="E209" s="5">
        <v>62.48</v>
      </c>
      <c r="F209" s="5">
        <v>122.32</v>
      </c>
      <c r="G209" s="5">
        <v>70.48</v>
      </c>
      <c r="H209" s="5">
        <v>107.72</v>
      </c>
      <c r="J209" s="5">
        <v>63.87</v>
      </c>
      <c r="K209" s="4">
        <v>29850</v>
      </c>
      <c r="N209" s="8">
        <f t="shared" si="23"/>
        <v>67.37</v>
      </c>
      <c r="O209" s="8">
        <f t="shared" si="22"/>
        <v>71.132800000000003</v>
      </c>
      <c r="P209" s="8">
        <f t="shared" ref="O209:P260" si="29">P$3*($J209+P$5)+P$4*($B209*P$6+P$7)</f>
        <v>74.184799999999996</v>
      </c>
      <c r="R209" s="3">
        <f t="shared" si="24"/>
        <v>43042</v>
      </c>
      <c r="V209" s="8">
        <f t="shared" si="28"/>
        <v>74.184799999999996</v>
      </c>
      <c r="W209">
        <f t="shared" si="25"/>
        <v>0</v>
      </c>
      <c r="X209">
        <f t="shared" si="26"/>
        <v>0</v>
      </c>
      <c r="Y209">
        <f t="shared" si="27"/>
        <v>1</v>
      </c>
    </row>
    <row r="210" spans="1:25" x14ac:dyDescent="0.25">
      <c r="A210" s="1">
        <v>43049</v>
      </c>
      <c r="B210" s="5">
        <v>81.040000000000006</v>
      </c>
      <c r="C210" s="5">
        <v>73.760000000000005</v>
      </c>
      <c r="D210" s="5">
        <v>89.87</v>
      </c>
      <c r="E210" s="5">
        <v>61.77</v>
      </c>
      <c r="F210" s="5">
        <v>123.93</v>
      </c>
      <c r="G210" s="5">
        <v>70.86</v>
      </c>
      <c r="H210" s="5">
        <v>118.97</v>
      </c>
      <c r="J210" s="5">
        <v>60.3</v>
      </c>
      <c r="K210" s="4">
        <v>23794</v>
      </c>
      <c r="N210" s="8">
        <f t="shared" si="23"/>
        <v>63.8</v>
      </c>
      <c r="O210" s="8">
        <f t="shared" si="29"/>
        <v>70.333600000000004</v>
      </c>
      <c r="P210" s="8">
        <f t="shared" si="29"/>
        <v>76.177599999999998</v>
      </c>
      <c r="R210" s="3">
        <f t="shared" si="24"/>
        <v>43049</v>
      </c>
      <c r="V210" s="8">
        <f t="shared" si="28"/>
        <v>76.177599999999998</v>
      </c>
      <c r="W210">
        <f t="shared" si="25"/>
        <v>0</v>
      </c>
      <c r="X210">
        <f t="shared" si="26"/>
        <v>0</v>
      </c>
      <c r="Y210">
        <f t="shared" si="27"/>
        <v>1</v>
      </c>
    </row>
    <row r="211" spans="1:25" x14ac:dyDescent="0.25">
      <c r="A211" s="1">
        <v>43056</v>
      </c>
      <c r="B211" s="5">
        <v>81.069999999999993</v>
      </c>
      <c r="C211" s="5">
        <v>72.3</v>
      </c>
      <c r="D211" s="5">
        <v>89.24</v>
      </c>
      <c r="E211" s="5">
        <v>64.19</v>
      </c>
      <c r="F211" s="5">
        <v>124.14</v>
      </c>
      <c r="G211" s="5">
        <v>65.31</v>
      </c>
      <c r="H211" s="5">
        <v>129.88999999999999</v>
      </c>
      <c r="J211" s="5">
        <v>58.54</v>
      </c>
      <c r="K211" s="4">
        <v>33374</v>
      </c>
      <c r="N211" s="8">
        <f t="shared" si="23"/>
        <v>62.04</v>
      </c>
      <c r="O211" s="8">
        <f t="shared" si="29"/>
        <v>69.467550000000003</v>
      </c>
      <c r="P211" s="8">
        <f t="shared" si="29"/>
        <v>76.205799999999982</v>
      </c>
      <c r="R211" s="3">
        <f t="shared" si="24"/>
        <v>43056</v>
      </c>
      <c r="V211" s="8">
        <f t="shared" si="28"/>
        <v>76.205799999999982</v>
      </c>
      <c r="W211">
        <f t="shared" si="25"/>
        <v>0</v>
      </c>
      <c r="X211">
        <f t="shared" si="26"/>
        <v>0</v>
      </c>
      <c r="Y211">
        <f t="shared" si="27"/>
        <v>1</v>
      </c>
    </row>
    <row r="212" spans="1:25" x14ac:dyDescent="0.25">
      <c r="A212" s="1">
        <v>43063</v>
      </c>
      <c r="B212" s="5">
        <v>81.86</v>
      </c>
      <c r="C212" s="5">
        <v>72.239999999999995</v>
      </c>
      <c r="D212" s="5">
        <v>88.79</v>
      </c>
      <c r="E212" s="5">
        <v>62.74</v>
      </c>
      <c r="F212" s="5">
        <v>125.25</v>
      </c>
      <c r="G212" s="5">
        <v>62.69</v>
      </c>
      <c r="H212" s="5">
        <v>138.96</v>
      </c>
      <c r="J212" s="5">
        <v>56.8</v>
      </c>
      <c r="K212" s="4">
        <v>28220</v>
      </c>
      <c r="N212" s="8">
        <f t="shared" si="23"/>
        <v>60.3</v>
      </c>
      <c r="O212" s="8">
        <f t="shared" si="29"/>
        <v>68.9649</v>
      </c>
      <c r="P212" s="8">
        <f t="shared" si="29"/>
        <v>76.948399999999992</v>
      </c>
      <c r="R212" s="3">
        <f t="shared" si="24"/>
        <v>43063</v>
      </c>
      <c r="V212" s="8">
        <f t="shared" si="28"/>
        <v>76.948399999999992</v>
      </c>
      <c r="W212">
        <f t="shared" si="25"/>
        <v>0</v>
      </c>
      <c r="X212">
        <f t="shared" si="26"/>
        <v>0</v>
      </c>
      <c r="Y212">
        <f t="shared" si="27"/>
        <v>1</v>
      </c>
    </row>
    <row r="213" spans="1:25" x14ac:dyDescent="0.25">
      <c r="A213" s="1">
        <v>43070</v>
      </c>
      <c r="B213" s="5">
        <v>83</v>
      </c>
      <c r="C213" s="5">
        <v>72.33</v>
      </c>
      <c r="D213" s="5">
        <v>88.64</v>
      </c>
      <c r="E213" s="5">
        <v>64.319999999999993</v>
      </c>
      <c r="F213" s="5">
        <v>124.69</v>
      </c>
      <c r="G213" s="5">
        <v>63.81</v>
      </c>
      <c r="H213" s="5">
        <v>143.18</v>
      </c>
      <c r="J213" s="5">
        <v>58.59</v>
      </c>
      <c r="K213" s="4">
        <v>39195</v>
      </c>
      <c r="N213" s="8">
        <f t="shared" si="23"/>
        <v>62.09</v>
      </c>
      <c r="O213" s="8">
        <f t="shared" si="29"/>
        <v>70.39</v>
      </c>
      <c r="P213" s="8">
        <f t="shared" si="29"/>
        <v>78.02</v>
      </c>
      <c r="R213" s="3">
        <f t="shared" si="24"/>
        <v>43070</v>
      </c>
      <c r="V213" s="8">
        <f t="shared" si="28"/>
        <v>78.02</v>
      </c>
      <c r="W213">
        <f t="shared" si="25"/>
        <v>0</v>
      </c>
      <c r="X213">
        <f t="shared" si="26"/>
        <v>0</v>
      </c>
      <c r="Y213">
        <f t="shared" si="27"/>
        <v>1</v>
      </c>
    </row>
    <row r="214" spans="1:25" x14ac:dyDescent="0.25">
      <c r="A214" s="1">
        <v>43077</v>
      </c>
      <c r="B214" s="5">
        <v>83.67</v>
      </c>
      <c r="C214" s="5">
        <v>71.959999999999994</v>
      </c>
      <c r="D214" s="5">
        <v>87.43</v>
      </c>
      <c r="E214" s="5">
        <v>67.3</v>
      </c>
      <c r="F214" s="5">
        <v>122.37</v>
      </c>
      <c r="G214" s="5">
        <v>66.06</v>
      </c>
      <c r="H214" s="5">
        <v>144.41</v>
      </c>
      <c r="J214" s="5">
        <v>59.22</v>
      </c>
      <c r="K214" s="4">
        <v>37387</v>
      </c>
      <c r="N214" s="8">
        <f t="shared" si="23"/>
        <v>62.72</v>
      </c>
      <c r="O214" s="8">
        <f t="shared" si="29"/>
        <v>71.016549999999995</v>
      </c>
      <c r="P214" s="8">
        <f t="shared" si="29"/>
        <v>78.649799999999999</v>
      </c>
      <c r="R214" s="3">
        <f t="shared" si="24"/>
        <v>43077</v>
      </c>
      <c r="V214" s="8">
        <f t="shared" si="28"/>
        <v>78.649799999999999</v>
      </c>
      <c r="W214">
        <f t="shared" si="25"/>
        <v>0</v>
      </c>
      <c r="X214">
        <f t="shared" si="26"/>
        <v>0</v>
      </c>
      <c r="Y214">
        <f t="shared" si="27"/>
        <v>1</v>
      </c>
    </row>
    <row r="215" spans="1:25" x14ac:dyDescent="0.25">
      <c r="A215" s="1">
        <v>43084</v>
      </c>
      <c r="B215" s="5">
        <v>78.84</v>
      </c>
      <c r="C215" s="5">
        <v>72.55</v>
      </c>
      <c r="D215" s="5">
        <v>90.57</v>
      </c>
      <c r="E215" s="5">
        <v>70.59</v>
      </c>
      <c r="F215" s="5">
        <v>121.81</v>
      </c>
      <c r="G215" s="5">
        <v>60.72</v>
      </c>
      <c r="H215" s="5">
        <v>117.22</v>
      </c>
      <c r="J215" s="5">
        <v>56.76</v>
      </c>
      <c r="K215" s="4">
        <v>25268</v>
      </c>
      <c r="N215" s="8">
        <f t="shared" si="23"/>
        <v>60.26</v>
      </c>
      <c r="O215" s="8">
        <f t="shared" si="29"/>
        <v>67.540599999999998</v>
      </c>
      <c r="P215" s="8">
        <f t="shared" si="29"/>
        <v>74.1096</v>
      </c>
      <c r="R215" s="3">
        <f t="shared" si="24"/>
        <v>43084</v>
      </c>
      <c r="V215" s="8">
        <f t="shared" si="28"/>
        <v>74.1096</v>
      </c>
      <c r="W215">
        <f t="shared" si="25"/>
        <v>0</v>
      </c>
      <c r="X215">
        <f t="shared" si="26"/>
        <v>0</v>
      </c>
      <c r="Y215">
        <f t="shared" si="27"/>
        <v>1</v>
      </c>
    </row>
    <row r="216" spans="1:25" x14ac:dyDescent="0.25">
      <c r="A216" s="1">
        <v>43091</v>
      </c>
      <c r="B216" s="5">
        <v>76.62</v>
      </c>
      <c r="C216" s="5">
        <v>73.64</v>
      </c>
      <c r="D216" s="5">
        <v>94.3</v>
      </c>
      <c r="E216" s="5">
        <v>69.48</v>
      </c>
      <c r="F216" s="5">
        <v>123.63</v>
      </c>
      <c r="G216" s="5">
        <v>55.27</v>
      </c>
      <c r="H216" s="5">
        <v>108.16</v>
      </c>
      <c r="J216" s="5">
        <v>55.47</v>
      </c>
      <c r="K216" s="4">
        <v>27252</v>
      </c>
      <c r="N216" s="8">
        <f t="shared" si="23"/>
        <v>58.97</v>
      </c>
      <c r="O216" s="8">
        <f t="shared" si="29"/>
        <v>65.86330000000001</v>
      </c>
      <c r="P216" s="8">
        <f t="shared" si="29"/>
        <v>72.022800000000004</v>
      </c>
      <c r="R216" s="3">
        <f t="shared" si="24"/>
        <v>43091</v>
      </c>
      <c r="V216" s="8">
        <f t="shared" si="28"/>
        <v>72.022800000000004</v>
      </c>
      <c r="W216">
        <f t="shared" si="25"/>
        <v>0</v>
      </c>
      <c r="X216">
        <f t="shared" si="26"/>
        <v>0</v>
      </c>
      <c r="Y216">
        <f t="shared" si="27"/>
        <v>1</v>
      </c>
    </row>
    <row r="217" spans="1:25" x14ac:dyDescent="0.25">
      <c r="A217" s="1">
        <v>43098</v>
      </c>
      <c r="B217" s="5">
        <v>77.44</v>
      </c>
      <c r="C217" s="5">
        <v>74.78</v>
      </c>
      <c r="D217" s="5">
        <v>97.68</v>
      </c>
      <c r="E217" s="5">
        <v>67.72</v>
      </c>
      <c r="F217" s="5">
        <v>126.59</v>
      </c>
      <c r="G217" s="5">
        <v>55.86</v>
      </c>
      <c r="H217" s="5">
        <v>109.07</v>
      </c>
      <c r="J217" s="5">
        <v>57.58</v>
      </c>
      <c r="K217" s="4">
        <v>21853</v>
      </c>
      <c r="N217" s="8">
        <f t="shared" si="23"/>
        <v>61.08</v>
      </c>
      <c r="O217" s="8">
        <f t="shared" si="29"/>
        <v>67.299599999999998</v>
      </c>
      <c r="P217" s="8">
        <f t="shared" si="29"/>
        <v>72.793599999999998</v>
      </c>
      <c r="R217" s="3">
        <f t="shared" si="24"/>
        <v>43098</v>
      </c>
      <c r="V217" s="8">
        <f t="shared" si="28"/>
        <v>72.793599999999998</v>
      </c>
      <c r="W217">
        <f t="shared" si="25"/>
        <v>0</v>
      </c>
      <c r="X217">
        <f t="shared" si="26"/>
        <v>0</v>
      </c>
      <c r="Y217">
        <f t="shared" si="27"/>
        <v>1</v>
      </c>
    </row>
    <row r="218" spans="1:25" x14ac:dyDescent="0.25">
      <c r="A218" s="1">
        <v>43105</v>
      </c>
      <c r="B218" s="5">
        <v>78.72</v>
      </c>
      <c r="C218" s="5">
        <v>73.92</v>
      </c>
      <c r="D218" s="5">
        <v>99.91</v>
      </c>
      <c r="E218" s="5">
        <v>65.23</v>
      </c>
      <c r="F218" s="5">
        <v>128.08000000000001</v>
      </c>
      <c r="G218" s="5">
        <v>57.56</v>
      </c>
      <c r="H218" s="5">
        <v>115.6</v>
      </c>
      <c r="J218" s="5">
        <v>62.31</v>
      </c>
      <c r="K218" s="4">
        <v>20300</v>
      </c>
      <c r="N218" s="8">
        <f t="shared" si="23"/>
        <v>65.81</v>
      </c>
      <c r="O218" s="8">
        <f t="shared" si="29"/>
        <v>70.259800000000013</v>
      </c>
      <c r="P218" s="8">
        <f t="shared" si="29"/>
        <v>73.996799999999993</v>
      </c>
      <c r="R218" s="3">
        <f t="shared" si="24"/>
        <v>43105</v>
      </c>
      <c r="V218" s="8">
        <f t="shared" si="28"/>
        <v>73.996799999999993</v>
      </c>
      <c r="W218">
        <f t="shared" si="25"/>
        <v>0</v>
      </c>
      <c r="X218">
        <f t="shared" si="26"/>
        <v>0</v>
      </c>
      <c r="Y218">
        <f t="shared" si="27"/>
        <v>1</v>
      </c>
    </row>
    <row r="219" spans="1:25" x14ac:dyDescent="0.25">
      <c r="A219" s="1">
        <v>43112</v>
      </c>
      <c r="B219" s="5">
        <v>79.25</v>
      </c>
      <c r="C219" s="5">
        <v>71.37</v>
      </c>
      <c r="D219" s="5">
        <v>97.63</v>
      </c>
      <c r="E219" s="5">
        <v>56.76</v>
      </c>
      <c r="F219" s="5">
        <v>130.12</v>
      </c>
      <c r="G219" s="5">
        <v>60.55</v>
      </c>
      <c r="H219" s="5">
        <v>127.34</v>
      </c>
      <c r="J219" s="5">
        <v>68.48</v>
      </c>
      <c r="K219" s="4">
        <v>30967</v>
      </c>
      <c r="N219" s="8">
        <f t="shared" si="23"/>
        <v>71.98</v>
      </c>
      <c r="O219" s="8">
        <f t="shared" si="29"/>
        <v>73.591250000000002</v>
      </c>
      <c r="P219" s="8">
        <f t="shared" si="29"/>
        <v>74.49499999999999</v>
      </c>
      <c r="R219" s="3">
        <f t="shared" si="24"/>
        <v>43112</v>
      </c>
      <c r="V219" s="8">
        <f t="shared" si="28"/>
        <v>74.49499999999999</v>
      </c>
      <c r="W219">
        <f t="shared" si="25"/>
        <v>0</v>
      </c>
      <c r="X219">
        <f t="shared" si="26"/>
        <v>0</v>
      </c>
      <c r="Y219">
        <f t="shared" si="27"/>
        <v>1</v>
      </c>
    </row>
    <row r="220" spans="1:25" x14ac:dyDescent="0.25">
      <c r="A220" s="1">
        <v>43119</v>
      </c>
      <c r="B220" s="5">
        <v>80.97</v>
      </c>
      <c r="C220" s="5">
        <v>71.73</v>
      </c>
      <c r="D220" s="5">
        <v>94.26</v>
      </c>
      <c r="E220" s="5">
        <v>52.64</v>
      </c>
      <c r="F220" s="5">
        <v>132.47999999999999</v>
      </c>
      <c r="G220" s="5">
        <v>63.74</v>
      </c>
      <c r="H220" s="5">
        <v>135.97999999999999</v>
      </c>
      <c r="J220" s="5">
        <v>69.599999999999994</v>
      </c>
      <c r="K220" s="4">
        <v>26031</v>
      </c>
      <c r="N220" s="8">
        <f t="shared" si="23"/>
        <v>73.099999999999994</v>
      </c>
      <c r="O220" s="8">
        <f t="shared" si="29"/>
        <v>74.951049999999995</v>
      </c>
      <c r="P220" s="8">
        <f t="shared" si="29"/>
        <v>76.111799999999988</v>
      </c>
      <c r="R220" s="3">
        <f t="shared" si="24"/>
        <v>43119</v>
      </c>
      <c r="V220" s="8">
        <f t="shared" si="28"/>
        <v>76.111799999999988</v>
      </c>
      <c r="W220">
        <f t="shared" si="25"/>
        <v>0</v>
      </c>
      <c r="X220">
        <f t="shared" si="26"/>
        <v>0</v>
      </c>
      <c r="Y220">
        <f t="shared" si="27"/>
        <v>1</v>
      </c>
    </row>
    <row r="221" spans="1:25" x14ac:dyDescent="0.25">
      <c r="A221" s="1">
        <v>43126</v>
      </c>
      <c r="B221" s="5">
        <v>82.43</v>
      </c>
      <c r="C221" s="5">
        <v>72.13</v>
      </c>
      <c r="D221" s="5">
        <v>91.42</v>
      </c>
      <c r="E221" s="5">
        <v>55.13</v>
      </c>
      <c r="F221" s="5">
        <v>132.38</v>
      </c>
      <c r="G221" s="5">
        <v>66.260000000000005</v>
      </c>
      <c r="H221" s="5">
        <v>141.36000000000001</v>
      </c>
      <c r="J221" s="5">
        <v>69.42</v>
      </c>
      <c r="K221" s="4">
        <v>26846</v>
      </c>
      <c r="N221" s="8">
        <f t="shared" si="23"/>
        <v>72.92</v>
      </c>
      <c r="O221" s="8">
        <f t="shared" si="29"/>
        <v>75.539950000000005</v>
      </c>
      <c r="P221" s="8">
        <f t="shared" si="29"/>
        <v>77.484200000000001</v>
      </c>
      <c r="R221" s="3">
        <f t="shared" si="24"/>
        <v>43126</v>
      </c>
      <c r="V221" s="8">
        <f t="shared" si="28"/>
        <v>77.484200000000001</v>
      </c>
      <c r="W221">
        <f t="shared" si="25"/>
        <v>0</v>
      </c>
      <c r="X221">
        <f t="shared" si="26"/>
        <v>0</v>
      </c>
      <c r="Y221">
        <f t="shared" si="27"/>
        <v>1</v>
      </c>
    </row>
    <row r="222" spans="1:25" x14ac:dyDescent="0.25">
      <c r="A222" s="1">
        <v>43133</v>
      </c>
      <c r="B222" s="5">
        <v>82.31</v>
      </c>
      <c r="C222" s="5">
        <v>71.95</v>
      </c>
      <c r="D222" s="5">
        <v>89.87</v>
      </c>
      <c r="E222" s="5">
        <v>52.66</v>
      </c>
      <c r="F222" s="5">
        <v>130.96</v>
      </c>
      <c r="G222" s="5">
        <v>63.39</v>
      </c>
      <c r="H222" s="5">
        <v>148.80000000000001</v>
      </c>
      <c r="J222" s="5">
        <v>71.069999999999993</v>
      </c>
      <c r="K222" s="4">
        <v>29756</v>
      </c>
      <c r="N222" s="8">
        <f t="shared" si="23"/>
        <v>74.569999999999993</v>
      </c>
      <c r="O222" s="8">
        <f t="shared" si="29"/>
        <v>76.309150000000002</v>
      </c>
      <c r="P222" s="8">
        <f t="shared" si="29"/>
        <v>77.371399999999994</v>
      </c>
      <c r="R222" s="3">
        <f t="shared" si="24"/>
        <v>43133</v>
      </c>
      <c r="V222" s="8">
        <f t="shared" si="28"/>
        <v>77.371399999999994</v>
      </c>
      <c r="W222">
        <f t="shared" si="25"/>
        <v>0</v>
      </c>
      <c r="X222">
        <f t="shared" si="26"/>
        <v>0</v>
      </c>
      <c r="Y222">
        <f t="shared" si="27"/>
        <v>1</v>
      </c>
    </row>
    <row r="223" spans="1:25" x14ac:dyDescent="0.25">
      <c r="A223" s="1">
        <v>43140</v>
      </c>
      <c r="B223" s="5">
        <v>77.41</v>
      </c>
      <c r="C223" s="5">
        <v>71.819999999999993</v>
      </c>
      <c r="D223" s="5">
        <v>89.2</v>
      </c>
      <c r="E223" s="5">
        <v>52.22</v>
      </c>
      <c r="F223" s="5">
        <v>131.81</v>
      </c>
      <c r="G223" s="5">
        <v>57.44</v>
      </c>
      <c r="H223" s="5">
        <v>128.28</v>
      </c>
      <c r="J223" s="5">
        <v>71.83</v>
      </c>
      <c r="K223" s="4">
        <v>21984</v>
      </c>
      <c r="N223" s="8">
        <f t="shared" si="23"/>
        <v>75.33</v>
      </c>
      <c r="O223" s="8">
        <f t="shared" si="29"/>
        <v>74.410650000000004</v>
      </c>
      <c r="P223" s="8">
        <f t="shared" si="29"/>
        <v>72.7654</v>
      </c>
      <c r="R223" s="3">
        <f t="shared" si="24"/>
        <v>43140</v>
      </c>
      <c r="V223" s="8">
        <f t="shared" si="28"/>
        <v>75.33</v>
      </c>
      <c r="W223">
        <f t="shared" si="25"/>
        <v>1</v>
      </c>
      <c r="X223">
        <f t="shared" si="26"/>
        <v>0</v>
      </c>
      <c r="Y223">
        <f t="shared" si="27"/>
        <v>0</v>
      </c>
    </row>
    <row r="224" spans="1:25" x14ac:dyDescent="0.25">
      <c r="A224" s="1">
        <v>43147</v>
      </c>
      <c r="B224" s="5">
        <v>77.209999999999994</v>
      </c>
      <c r="C224" s="5">
        <v>72.5</v>
      </c>
      <c r="D224" s="5">
        <v>89.32</v>
      </c>
      <c r="E224" s="5">
        <v>52.78</v>
      </c>
      <c r="F224" s="5">
        <v>132.22999999999999</v>
      </c>
      <c r="G224" s="5">
        <v>57.2</v>
      </c>
      <c r="H224" s="5">
        <v>125.54</v>
      </c>
      <c r="J224" s="5">
        <v>67.430000000000007</v>
      </c>
      <c r="K224" s="4">
        <v>23888</v>
      </c>
      <c r="N224" s="8">
        <f t="shared" si="23"/>
        <v>70.930000000000007</v>
      </c>
      <c r="O224" s="8">
        <f t="shared" si="29"/>
        <v>72.117649999999998</v>
      </c>
      <c r="P224" s="8">
        <f t="shared" si="29"/>
        <v>72.577399999999983</v>
      </c>
      <c r="R224" s="3">
        <f t="shared" si="24"/>
        <v>43147</v>
      </c>
      <c r="V224" s="8">
        <f t="shared" si="28"/>
        <v>72.577399999999983</v>
      </c>
      <c r="W224">
        <f t="shared" si="25"/>
        <v>0</v>
      </c>
      <c r="X224">
        <f t="shared" si="26"/>
        <v>0</v>
      </c>
      <c r="Y224">
        <f t="shared" si="27"/>
        <v>1</v>
      </c>
    </row>
    <row r="225" spans="1:25" x14ac:dyDescent="0.25">
      <c r="A225" s="1">
        <v>43154</v>
      </c>
      <c r="B225" s="5">
        <v>79</v>
      </c>
      <c r="C225" s="5">
        <v>73.67</v>
      </c>
      <c r="D225" s="5">
        <v>89.99</v>
      </c>
      <c r="E225" s="5">
        <v>51.21</v>
      </c>
      <c r="F225" s="5">
        <v>132.02000000000001</v>
      </c>
      <c r="G225" s="5">
        <v>60.22</v>
      </c>
      <c r="H225" s="5">
        <v>131.33000000000001</v>
      </c>
      <c r="J225" s="5">
        <v>64.150000000000006</v>
      </c>
      <c r="K225" s="4">
        <v>25235</v>
      </c>
      <c r="N225" s="8">
        <f t="shared" si="23"/>
        <v>67.650000000000006</v>
      </c>
      <c r="O225" s="8">
        <f t="shared" si="29"/>
        <v>71.31</v>
      </c>
      <c r="P225" s="8">
        <f t="shared" si="29"/>
        <v>74.259999999999991</v>
      </c>
      <c r="R225" s="3">
        <f t="shared" si="24"/>
        <v>43154</v>
      </c>
      <c r="V225" s="8">
        <f t="shared" si="28"/>
        <v>74.259999999999991</v>
      </c>
      <c r="W225">
        <f t="shared" si="25"/>
        <v>0</v>
      </c>
      <c r="X225">
        <f t="shared" si="26"/>
        <v>0</v>
      </c>
      <c r="Y225">
        <f t="shared" si="27"/>
        <v>1</v>
      </c>
    </row>
    <row r="226" spans="1:25" x14ac:dyDescent="0.25">
      <c r="A226" s="1">
        <v>43161</v>
      </c>
      <c r="B226" s="5">
        <v>78.55</v>
      </c>
      <c r="C226" s="5">
        <v>73.989999999999995</v>
      </c>
      <c r="D226" s="5">
        <v>89.82</v>
      </c>
      <c r="E226" s="5">
        <v>50.89</v>
      </c>
      <c r="F226" s="5">
        <v>131.71</v>
      </c>
      <c r="G226" s="5">
        <v>62.78</v>
      </c>
      <c r="H226" s="5">
        <v>124.51</v>
      </c>
      <c r="J226" s="5">
        <v>62.03</v>
      </c>
      <c r="K226" s="4">
        <v>26513</v>
      </c>
      <c r="N226" s="8">
        <f t="shared" si="23"/>
        <v>65.53</v>
      </c>
      <c r="O226" s="8">
        <f t="shared" si="29"/>
        <v>70.040750000000003</v>
      </c>
      <c r="P226" s="8">
        <f t="shared" si="29"/>
        <v>73.836999999999989</v>
      </c>
      <c r="R226" s="3">
        <f t="shared" si="24"/>
        <v>43161</v>
      </c>
      <c r="V226" s="8">
        <f t="shared" si="28"/>
        <v>73.836999999999989</v>
      </c>
      <c r="W226">
        <f t="shared" si="25"/>
        <v>0</v>
      </c>
      <c r="X226">
        <f t="shared" si="26"/>
        <v>0</v>
      </c>
      <c r="Y226">
        <f t="shared" si="27"/>
        <v>1</v>
      </c>
    </row>
    <row r="227" spans="1:25" x14ac:dyDescent="0.25">
      <c r="A227" s="1">
        <v>43168</v>
      </c>
      <c r="B227" s="5">
        <v>75.73</v>
      </c>
      <c r="C227" s="5">
        <v>74.41</v>
      </c>
      <c r="D227" s="5">
        <v>89.87</v>
      </c>
      <c r="E227" s="5">
        <v>51.11</v>
      </c>
      <c r="F227" s="5">
        <v>132.99</v>
      </c>
      <c r="G227" s="5">
        <v>61.43</v>
      </c>
      <c r="H227" s="5">
        <v>109.63</v>
      </c>
      <c r="J227" s="5">
        <v>62.37</v>
      </c>
      <c r="K227" s="4">
        <v>19033</v>
      </c>
      <c r="N227" s="8">
        <f t="shared" si="23"/>
        <v>65.87</v>
      </c>
      <c r="O227" s="8">
        <f t="shared" si="29"/>
        <v>68.899450000000002</v>
      </c>
      <c r="P227" s="8">
        <f t="shared" si="29"/>
        <v>71.186199999999999</v>
      </c>
      <c r="R227" s="3">
        <f t="shared" si="24"/>
        <v>43168</v>
      </c>
      <c r="V227" s="8">
        <f t="shared" si="28"/>
        <v>71.186199999999999</v>
      </c>
      <c r="W227">
        <f t="shared" si="25"/>
        <v>0</v>
      </c>
      <c r="X227">
        <f t="shared" si="26"/>
        <v>0</v>
      </c>
      <c r="Y227">
        <f t="shared" si="27"/>
        <v>1</v>
      </c>
    </row>
    <row r="228" spans="1:25" x14ac:dyDescent="0.25">
      <c r="A228" s="1">
        <v>43175</v>
      </c>
      <c r="B228" s="5">
        <v>73.430000000000007</v>
      </c>
      <c r="C228" s="5">
        <v>73.760000000000005</v>
      </c>
      <c r="D228" s="5">
        <v>89.73</v>
      </c>
      <c r="E228" s="5">
        <v>49.33</v>
      </c>
      <c r="F228" s="5">
        <v>132.74</v>
      </c>
      <c r="G228" s="5">
        <v>56.27</v>
      </c>
      <c r="H228" s="5">
        <v>106.47</v>
      </c>
      <c r="J228" s="5">
        <v>59.16</v>
      </c>
      <c r="K228" s="4">
        <v>23341</v>
      </c>
      <c r="N228" s="8">
        <f t="shared" si="23"/>
        <v>62.66</v>
      </c>
      <c r="O228" s="8">
        <f t="shared" si="29"/>
        <v>66.224950000000007</v>
      </c>
      <c r="P228" s="8">
        <f t="shared" si="29"/>
        <v>69.024200000000008</v>
      </c>
      <c r="R228" s="3">
        <f t="shared" si="24"/>
        <v>43175</v>
      </c>
      <c r="V228" s="8">
        <f t="shared" si="28"/>
        <v>69.024200000000008</v>
      </c>
      <c r="W228">
        <f t="shared" si="25"/>
        <v>0</v>
      </c>
      <c r="X228">
        <f t="shared" si="26"/>
        <v>0</v>
      </c>
      <c r="Y228">
        <f t="shared" si="27"/>
        <v>1</v>
      </c>
    </row>
    <row r="229" spans="1:25" x14ac:dyDescent="0.25">
      <c r="A229" s="1">
        <v>43182</v>
      </c>
      <c r="B229" s="5">
        <v>71.400000000000006</v>
      </c>
      <c r="C229" s="5">
        <v>73.05</v>
      </c>
      <c r="D229" s="5">
        <v>89.26</v>
      </c>
      <c r="E229" s="5">
        <v>47.9</v>
      </c>
      <c r="F229" s="5">
        <v>132.55000000000001</v>
      </c>
      <c r="G229" s="5">
        <v>53.06</v>
      </c>
      <c r="H229" s="5">
        <v>101.78</v>
      </c>
      <c r="J229" s="5">
        <v>54.59</v>
      </c>
      <c r="K229" s="4">
        <v>30807</v>
      </c>
      <c r="N229" s="8">
        <f t="shared" si="23"/>
        <v>58.09</v>
      </c>
      <c r="O229" s="8">
        <f t="shared" si="29"/>
        <v>62.996000000000009</v>
      </c>
      <c r="P229" s="8">
        <f t="shared" si="29"/>
        <v>67.116</v>
      </c>
      <c r="R229" s="3">
        <f t="shared" si="24"/>
        <v>43182</v>
      </c>
      <c r="V229" s="8">
        <f t="shared" si="28"/>
        <v>67.116</v>
      </c>
      <c r="W229">
        <f t="shared" si="25"/>
        <v>0</v>
      </c>
      <c r="X229">
        <f t="shared" si="26"/>
        <v>0</v>
      </c>
      <c r="Y229">
        <f t="shared" si="27"/>
        <v>1</v>
      </c>
    </row>
    <row r="230" spans="1:25" x14ac:dyDescent="0.25">
      <c r="A230" s="1">
        <v>43189</v>
      </c>
      <c r="B230" s="5">
        <v>70.290000000000006</v>
      </c>
      <c r="C230" s="5">
        <v>70.75</v>
      </c>
      <c r="D230" s="5">
        <v>88.54</v>
      </c>
      <c r="E230" s="5">
        <v>45.61</v>
      </c>
      <c r="F230" s="5">
        <v>131.41</v>
      </c>
      <c r="G230" s="5">
        <v>52.73</v>
      </c>
      <c r="H230" s="5">
        <v>101.38</v>
      </c>
      <c r="J230" s="5">
        <v>49.38</v>
      </c>
      <c r="K230" s="4">
        <v>28357</v>
      </c>
      <c r="N230" s="8">
        <f t="shared" si="23"/>
        <v>52.88</v>
      </c>
      <c r="O230" s="8">
        <f t="shared" si="29"/>
        <v>59.874850000000009</v>
      </c>
      <c r="P230" s="8">
        <f t="shared" si="29"/>
        <v>66.072600000000008</v>
      </c>
      <c r="R230" s="3">
        <f t="shared" si="24"/>
        <v>43189</v>
      </c>
      <c r="V230" s="8">
        <f t="shared" si="28"/>
        <v>66.072600000000008</v>
      </c>
      <c r="W230">
        <f t="shared" si="25"/>
        <v>0</v>
      </c>
      <c r="X230">
        <f t="shared" si="26"/>
        <v>0</v>
      </c>
      <c r="Y230">
        <f t="shared" si="27"/>
        <v>1</v>
      </c>
    </row>
    <row r="231" spans="1:25" x14ac:dyDescent="0.25">
      <c r="A231" s="1">
        <v>43196</v>
      </c>
      <c r="B231" s="5">
        <v>69.599999999999994</v>
      </c>
      <c r="C231" s="5">
        <v>68.489999999999995</v>
      </c>
      <c r="D231" s="5">
        <v>86.93</v>
      </c>
      <c r="E231" s="5">
        <v>44.02</v>
      </c>
      <c r="F231" s="5">
        <v>131.43</v>
      </c>
      <c r="G231" s="5">
        <v>52.96</v>
      </c>
      <c r="H231" s="5">
        <v>102.61</v>
      </c>
      <c r="J231" s="5">
        <v>45.64</v>
      </c>
      <c r="K231" s="4">
        <v>30839</v>
      </c>
      <c r="N231" s="8">
        <f t="shared" si="23"/>
        <v>49.14</v>
      </c>
      <c r="O231" s="8">
        <f t="shared" si="29"/>
        <v>57.683999999999997</v>
      </c>
      <c r="P231" s="8">
        <f t="shared" si="29"/>
        <v>65.423999999999992</v>
      </c>
      <c r="R231" s="3">
        <f t="shared" si="24"/>
        <v>43196</v>
      </c>
      <c r="V231" s="8">
        <f t="shared" si="28"/>
        <v>65.423999999999992</v>
      </c>
      <c r="W231">
        <f t="shared" si="25"/>
        <v>0</v>
      </c>
      <c r="X231">
        <f t="shared" si="26"/>
        <v>0</v>
      </c>
      <c r="Y231">
        <f t="shared" si="27"/>
        <v>1</v>
      </c>
    </row>
    <row r="232" spans="1:25" x14ac:dyDescent="0.25">
      <c r="A232" s="1">
        <v>43203</v>
      </c>
      <c r="B232" s="5">
        <v>66.290000000000006</v>
      </c>
      <c r="C232" s="5">
        <v>67.7</v>
      </c>
      <c r="D232" s="5">
        <v>84.41</v>
      </c>
      <c r="E232" s="5">
        <v>44.57</v>
      </c>
      <c r="F232" s="5">
        <v>128.04</v>
      </c>
      <c r="G232" s="5">
        <v>53.43</v>
      </c>
      <c r="H232" s="5">
        <v>85.37</v>
      </c>
      <c r="J232" s="5">
        <v>48.4</v>
      </c>
      <c r="K232" s="4">
        <v>27377</v>
      </c>
      <c r="N232" s="8">
        <f t="shared" si="23"/>
        <v>51.9</v>
      </c>
      <c r="O232" s="8">
        <f t="shared" si="29"/>
        <v>57.524850000000001</v>
      </c>
      <c r="P232" s="8">
        <f t="shared" si="29"/>
        <v>62.312600000000003</v>
      </c>
      <c r="R232" s="3">
        <f t="shared" si="24"/>
        <v>43203</v>
      </c>
      <c r="V232" s="8">
        <f t="shared" si="28"/>
        <v>62.312600000000003</v>
      </c>
      <c r="W232">
        <f t="shared" si="25"/>
        <v>0</v>
      </c>
      <c r="X232">
        <f t="shared" si="26"/>
        <v>0</v>
      </c>
      <c r="Y232">
        <f t="shared" si="27"/>
        <v>1</v>
      </c>
    </row>
    <row r="233" spans="1:25" x14ac:dyDescent="0.25">
      <c r="A233" s="1">
        <v>43210</v>
      </c>
      <c r="B233" s="5">
        <v>68.23</v>
      </c>
      <c r="C233" s="5">
        <v>69.260000000000005</v>
      </c>
      <c r="D233" s="5">
        <v>88.38</v>
      </c>
      <c r="E233" s="5">
        <v>44.19</v>
      </c>
      <c r="F233" s="5">
        <v>124.63</v>
      </c>
      <c r="G233" s="5">
        <v>55.11</v>
      </c>
      <c r="H233" s="5">
        <v>91.32</v>
      </c>
      <c r="J233" s="5">
        <v>55.39</v>
      </c>
      <c r="K233" s="4">
        <v>30670</v>
      </c>
      <c r="N233" s="8">
        <f t="shared" si="23"/>
        <v>58.89</v>
      </c>
      <c r="O233" s="8">
        <f t="shared" si="29"/>
        <v>61.921950000000002</v>
      </c>
      <c r="P233" s="8">
        <f t="shared" si="29"/>
        <v>64.136200000000002</v>
      </c>
      <c r="R233" s="3">
        <f t="shared" si="24"/>
        <v>43210</v>
      </c>
      <c r="V233" s="8">
        <f t="shared" si="28"/>
        <v>64.136200000000002</v>
      </c>
      <c r="W233">
        <f t="shared" si="25"/>
        <v>0</v>
      </c>
      <c r="X233">
        <f t="shared" si="26"/>
        <v>0</v>
      </c>
      <c r="Y233">
        <f t="shared" si="27"/>
        <v>1</v>
      </c>
    </row>
    <row r="234" spans="1:25" x14ac:dyDescent="0.25">
      <c r="A234" s="1">
        <v>43217</v>
      </c>
      <c r="B234" s="5">
        <v>68.180000000000007</v>
      </c>
      <c r="C234" s="5">
        <v>71.239999999999995</v>
      </c>
      <c r="D234" s="5">
        <v>94.97</v>
      </c>
      <c r="E234" s="5">
        <v>45.28</v>
      </c>
      <c r="F234" s="5">
        <v>126.11</v>
      </c>
      <c r="G234" s="5">
        <v>53.74</v>
      </c>
      <c r="H234" s="5">
        <v>85.82</v>
      </c>
      <c r="J234" s="5">
        <v>58.29</v>
      </c>
      <c r="K234" s="4">
        <v>15159</v>
      </c>
      <c r="N234" s="8">
        <f t="shared" si="23"/>
        <v>61.79</v>
      </c>
      <c r="O234" s="8">
        <f t="shared" si="29"/>
        <v>63.348700000000008</v>
      </c>
      <c r="P234" s="8">
        <f t="shared" si="29"/>
        <v>64.089200000000005</v>
      </c>
      <c r="R234" s="3">
        <f t="shared" si="24"/>
        <v>43217</v>
      </c>
      <c r="V234" s="8">
        <f t="shared" si="28"/>
        <v>64.089200000000005</v>
      </c>
      <c r="W234">
        <f t="shared" si="25"/>
        <v>0</v>
      </c>
      <c r="X234">
        <f t="shared" si="26"/>
        <v>0</v>
      </c>
      <c r="Y234">
        <f t="shared" si="27"/>
        <v>1</v>
      </c>
    </row>
    <row r="235" spans="1:25" x14ac:dyDescent="0.25">
      <c r="A235" s="1">
        <v>43224</v>
      </c>
      <c r="B235" s="5">
        <v>69.36</v>
      </c>
      <c r="C235" s="5">
        <v>73.12</v>
      </c>
      <c r="D235" s="5">
        <v>104.76</v>
      </c>
      <c r="E235" s="5">
        <v>47.96</v>
      </c>
      <c r="F235" s="5">
        <v>131.31</v>
      </c>
      <c r="G235" s="5">
        <v>50.5</v>
      </c>
      <c r="H235" s="5">
        <v>84.84</v>
      </c>
      <c r="J235" s="5">
        <v>58.98</v>
      </c>
      <c r="K235" s="4">
        <v>18530</v>
      </c>
      <c r="N235" s="8">
        <f t="shared" si="23"/>
        <v>62.48</v>
      </c>
      <c r="O235" s="8">
        <f t="shared" si="29"/>
        <v>64.242400000000004</v>
      </c>
      <c r="P235" s="8">
        <f t="shared" si="29"/>
        <v>65.198399999999992</v>
      </c>
      <c r="R235" s="3">
        <f t="shared" si="24"/>
        <v>43224</v>
      </c>
      <c r="V235" s="8">
        <f t="shared" si="28"/>
        <v>65.198399999999992</v>
      </c>
      <c r="W235">
        <f t="shared" si="25"/>
        <v>0</v>
      </c>
      <c r="X235">
        <f t="shared" si="26"/>
        <v>0</v>
      </c>
      <c r="Y235">
        <f t="shared" si="27"/>
        <v>1</v>
      </c>
    </row>
    <row r="236" spans="1:25" x14ac:dyDescent="0.25">
      <c r="A236" s="1">
        <v>43231</v>
      </c>
      <c r="B236" s="5">
        <v>72.19</v>
      </c>
      <c r="C236" s="5">
        <v>75.25</v>
      </c>
      <c r="D236" s="5">
        <v>109.87</v>
      </c>
      <c r="E236" s="5">
        <v>49.34</v>
      </c>
      <c r="F236" s="5">
        <v>140.22999999999999</v>
      </c>
      <c r="G236" s="5">
        <v>51.1</v>
      </c>
      <c r="H236" s="5">
        <v>92.13</v>
      </c>
      <c r="J236" s="5">
        <v>61.09</v>
      </c>
      <c r="K236" s="4">
        <v>18773</v>
      </c>
      <c r="N236" s="8">
        <f t="shared" ref="N236:N299" si="30">N$3*($J236+N$5)+N$4*($B236*N$6+N$7)</f>
        <v>64.59</v>
      </c>
      <c r="O236" s="8">
        <f t="shared" si="29"/>
        <v>66.613349999999997</v>
      </c>
      <c r="P236" s="8">
        <f t="shared" si="29"/>
        <v>67.858599999999996</v>
      </c>
      <c r="R236" s="3">
        <f t="shared" si="24"/>
        <v>43231</v>
      </c>
      <c r="V236" s="8">
        <f t="shared" si="28"/>
        <v>67.858599999999996</v>
      </c>
      <c r="W236">
        <f t="shared" si="25"/>
        <v>0</v>
      </c>
      <c r="X236">
        <f t="shared" si="26"/>
        <v>0</v>
      </c>
      <c r="Y236">
        <f t="shared" si="27"/>
        <v>1</v>
      </c>
    </row>
    <row r="237" spans="1:25" x14ac:dyDescent="0.25">
      <c r="A237" s="1">
        <v>43238</v>
      </c>
      <c r="B237" s="5">
        <v>74.319999999999993</v>
      </c>
      <c r="C237" s="5">
        <v>74.88</v>
      </c>
      <c r="D237" s="5">
        <v>113.29</v>
      </c>
      <c r="E237" s="5">
        <v>49.3</v>
      </c>
      <c r="F237" s="5">
        <v>149.29</v>
      </c>
      <c r="G237" s="5">
        <v>49.35</v>
      </c>
      <c r="H237" s="5">
        <v>104.66</v>
      </c>
      <c r="J237" s="5">
        <v>64.66</v>
      </c>
      <c r="K237" s="4">
        <v>19925</v>
      </c>
      <c r="N237" s="8">
        <f t="shared" si="30"/>
        <v>68.16</v>
      </c>
      <c r="O237" s="8">
        <f t="shared" si="29"/>
        <v>69.388800000000003</v>
      </c>
      <c r="P237" s="8">
        <f t="shared" si="29"/>
        <v>69.860799999999983</v>
      </c>
      <c r="R237" s="3">
        <f t="shared" si="24"/>
        <v>43238</v>
      </c>
      <c r="V237" s="8">
        <f t="shared" si="28"/>
        <v>69.860799999999983</v>
      </c>
      <c r="W237">
        <f t="shared" si="25"/>
        <v>0</v>
      </c>
      <c r="X237">
        <f t="shared" si="26"/>
        <v>0</v>
      </c>
      <c r="Y237">
        <f t="shared" si="27"/>
        <v>1</v>
      </c>
    </row>
    <row r="238" spans="1:25" x14ac:dyDescent="0.25">
      <c r="A238" s="1">
        <v>43245</v>
      </c>
      <c r="B238" s="5">
        <v>75.349999999999994</v>
      </c>
      <c r="C238" s="5">
        <v>75.45</v>
      </c>
      <c r="D238" s="5">
        <v>112.98</v>
      </c>
      <c r="E238" s="5">
        <v>47.82</v>
      </c>
      <c r="F238" s="5">
        <v>140.79</v>
      </c>
      <c r="G238" s="5">
        <v>51.63</v>
      </c>
      <c r="H238" s="5">
        <v>110.43</v>
      </c>
      <c r="J238" s="5">
        <v>64.7</v>
      </c>
      <c r="K238" s="4">
        <v>8694</v>
      </c>
      <c r="N238" s="8">
        <f t="shared" si="30"/>
        <v>68.2</v>
      </c>
      <c r="O238" s="8">
        <f t="shared" si="29"/>
        <v>69.887750000000011</v>
      </c>
      <c r="P238" s="8">
        <f t="shared" si="29"/>
        <v>70.828999999999994</v>
      </c>
      <c r="R238" s="3">
        <f t="shared" si="24"/>
        <v>43245</v>
      </c>
      <c r="V238" s="8">
        <f t="shared" si="28"/>
        <v>70.828999999999994</v>
      </c>
      <c r="W238">
        <f t="shared" si="25"/>
        <v>0</v>
      </c>
      <c r="X238">
        <f t="shared" si="26"/>
        <v>0</v>
      </c>
      <c r="Y238">
        <f t="shared" si="27"/>
        <v>1</v>
      </c>
    </row>
    <row r="239" spans="1:25" x14ac:dyDescent="0.25">
      <c r="A239" s="1">
        <v>43252</v>
      </c>
      <c r="B239" s="5">
        <v>76.73</v>
      </c>
      <c r="C239" s="5">
        <v>75.59</v>
      </c>
      <c r="D239" s="5">
        <v>103.86</v>
      </c>
      <c r="E239" s="5">
        <v>47.92</v>
      </c>
      <c r="F239" s="5">
        <v>129.84</v>
      </c>
      <c r="G239" s="5">
        <v>57.15</v>
      </c>
      <c r="H239" s="5">
        <v>118.3</v>
      </c>
      <c r="J239" s="5">
        <v>68.2</v>
      </c>
      <c r="K239" s="4">
        <v>15407</v>
      </c>
      <c r="N239" s="8">
        <f t="shared" si="30"/>
        <v>71.7</v>
      </c>
      <c r="O239" s="8">
        <f t="shared" si="29"/>
        <v>72.279449999999997</v>
      </c>
      <c r="P239" s="8">
        <f t="shared" si="29"/>
        <v>72.126199999999997</v>
      </c>
      <c r="R239" s="3">
        <f t="shared" si="24"/>
        <v>43252</v>
      </c>
      <c r="V239" s="8">
        <f t="shared" si="28"/>
        <v>72.279449999999997</v>
      </c>
      <c r="W239">
        <f t="shared" si="25"/>
        <v>0</v>
      </c>
      <c r="X239">
        <f t="shared" si="26"/>
        <v>1</v>
      </c>
      <c r="Y239">
        <f t="shared" si="27"/>
        <v>0</v>
      </c>
    </row>
    <row r="240" spans="1:25" x14ac:dyDescent="0.25">
      <c r="A240" s="1">
        <v>43259</v>
      </c>
      <c r="B240" s="5">
        <v>78.489999999999995</v>
      </c>
      <c r="C240" s="5">
        <v>76.099999999999994</v>
      </c>
      <c r="D240" s="5">
        <v>93.16</v>
      </c>
      <c r="E240" s="5">
        <v>49.47</v>
      </c>
      <c r="F240" s="5">
        <v>126.84</v>
      </c>
      <c r="G240" s="5">
        <v>60.72</v>
      </c>
      <c r="H240" s="5">
        <v>127.19</v>
      </c>
      <c r="J240" s="5">
        <v>74.64</v>
      </c>
      <c r="K240" s="4">
        <v>19864</v>
      </c>
      <c r="N240" s="8">
        <f t="shared" si="30"/>
        <v>78.14</v>
      </c>
      <c r="O240" s="8">
        <f t="shared" si="29"/>
        <v>76.317849999999993</v>
      </c>
      <c r="P240" s="8">
        <f t="shared" si="29"/>
        <v>73.780599999999993</v>
      </c>
      <c r="R240" s="3">
        <f t="shared" si="24"/>
        <v>43259</v>
      </c>
      <c r="V240" s="8">
        <f t="shared" si="28"/>
        <v>78.14</v>
      </c>
      <c r="W240">
        <f t="shared" si="25"/>
        <v>1</v>
      </c>
      <c r="X240">
        <f t="shared" si="26"/>
        <v>0</v>
      </c>
      <c r="Y240">
        <f t="shared" si="27"/>
        <v>0</v>
      </c>
    </row>
    <row r="241" spans="1:25" x14ac:dyDescent="0.25">
      <c r="A241" s="1">
        <v>43266</v>
      </c>
      <c r="B241" s="5">
        <v>81.98</v>
      </c>
      <c r="C241" s="5">
        <v>80.13</v>
      </c>
      <c r="D241" s="5">
        <v>93.01</v>
      </c>
      <c r="E241" s="5">
        <v>50.44</v>
      </c>
      <c r="F241" s="5">
        <v>138.1</v>
      </c>
      <c r="G241" s="5">
        <v>62.18</v>
      </c>
      <c r="H241" s="5">
        <v>137.44</v>
      </c>
      <c r="J241" s="5">
        <v>81.849999999999994</v>
      </c>
      <c r="K241" s="4">
        <v>19275</v>
      </c>
      <c r="N241" s="8">
        <f t="shared" si="30"/>
        <v>85.35</v>
      </c>
      <c r="O241" s="8">
        <f t="shared" si="29"/>
        <v>81.545700000000011</v>
      </c>
      <c r="P241" s="8">
        <f t="shared" si="29"/>
        <v>77.061199999999999</v>
      </c>
      <c r="R241" s="3">
        <f t="shared" si="24"/>
        <v>43266</v>
      </c>
      <c r="V241" s="8">
        <f t="shared" si="28"/>
        <v>85.35</v>
      </c>
      <c r="W241">
        <f t="shared" si="25"/>
        <v>1</v>
      </c>
      <c r="X241">
        <f t="shared" si="26"/>
        <v>0</v>
      </c>
      <c r="Y241">
        <f t="shared" si="27"/>
        <v>0</v>
      </c>
    </row>
    <row r="242" spans="1:25" x14ac:dyDescent="0.25">
      <c r="A242" s="1">
        <v>43273</v>
      </c>
      <c r="B242" s="5">
        <v>84.94</v>
      </c>
      <c r="C242" s="5">
        <v>82.47</v>
      </c>
      <c r="D242" s="5">
        <v>94.62</v>
      </c>
      <c r="E242" s="5">
        <v>54.29</v>
      </c>
      <c r="F242" s="5">
        <v>146.52000000000001</v>
      </c>
      <c r="G242" s="5">
        <v>62.5</v>
      </c>
      <c r="H242" s="5">
        <v>147.52000000000001</v>
      </c>
      <c r="J242" s="5">
        <v>82.02</v>
      </c>
      <c r="K242" s="4">
        <v>19902</v>
      </c>
      <c r="N242" s="8">
        <f t="shared" si="30"/>
        <v>85.52</v>
      </c>
      <c r="O242" s="8">
        <f t="shared" si="29"/>
        <v>83.007100000000008</v>
      </c>
      <c r="P242" s="8">
        <f t="shared" si="29"/>
        <v>79.843599999999995</v>
      </c>
      <c r="R242" s="3">
        <f t="shared" si="24"/>
        <v>43273</v>
      </c>
      <c r="V242" s="8">
        <f t="shared" si="28"/>
        <v>85.52</v>
      </c>
      <c r="W242">
        <f t="shared" si="25"/>
        <v>1</v>
      </c>
      <c r="X242">
        <f t="shared" si="26"/>
        <v>0</v>
      </c>
      <c r="Y242">
        <f t="shared" si="27"/>
        <v>0</v>
      </c>
    </row>
    <row r="243" spans="1:25" x14ac:dyDescent="0.25">
      <c r="A243" s="1">
        <v>43280</v>
      </c>
      <c r="B243" s="5">
        <v>87.3</v>
      </c>
      <c r="C243" s="5">
        <v>83.01</v>
      </c>
      <c r="D243" s="5">
        <v>97.74</v>
      </c>
      <c r="E243" s="5">
        <v>56.04</v>
      </c>
      <c r="F243" s="5">
        <v>142.04</v>
      </c>
      <c r="G243" s="5">
        <v>63.14</v>
      </c>
      <c r="H243" s="5">
        <v>156.43</v>
      </c>
      <c r="J243" s="5">
        <v>77.39</v>
      </c>
      <c r="K243" s="4">
        <v>17080</v>
      </c>
      <c r="N243" s="8">
        <f t="shared" si="30"/>
        <v>80.89</v>
      </c>
      <c r="O243" s="8">
        <f t="shared" si="29"/>
        <v>81.789500000000004</v>
      </c>
      <c r="P243" s="8">
        <f t="shared" si="29"/>
        <v>82.061999999999998</v>
      </c>
      <c r="R243" s="3">
        <f t="shared" si="24"/>
        <v>43280</v>
      </c>
      <c r="V243" s="8">
        <f t="shared" si="28"/>
        <v>82.061999999999998</v>
      </c>
      <c r="W243">
        <f t="shared" si="25"/>
        <v>0</v>
      </c>
      <c r="X243">
        <f t="shared" si="26"/>
        <v>0</v>
      </c>
      <c r="Y243">
        <f t="shared" si="27"/>
        <v>1</v>
      </c>
    </row>
    <row r="244" spans="1:25" x14ac:dyDescent="0.25">
      <c r="A244" s="1">
        <v>43287</v>
      </c>
      <c r="B244" s="5">
        <v>86.07</v>
      </c>
      <c r="C244" s="5">
        <v>81.400000000000006</v>
      </c>
      <c r="D244" s="5">
        <v>95.62</v>
      </c>
      <c r="E244" s="5">
        <v>57.87</v>
      </c>
      <c r="F244" s="5">
        <v>124.9</v>
      </c>
      <c r="G244" s="5">
        <v>58.03</v>
      </c>
      <c r="H244" s="5">
        <v>165.48</v>
      </c>
      <c r="J244" s="5">
        <v>78.11</v>
      </c>
      <c r="K244" s="4">
        <v>17359</v>
      </c>
      <c r="N244" s="8">
        <f t="shared" si="30"/>
        <v>81.61</v>
      </c>
      <c r="O244" s="8">
        <f t="shared" si="29"/>
        <v>81.577550000000002</v>
      </c>
      <c r="P244" s="8">
        <f t="shared" si="29"/>
        <v>80.905799999999985</v>
      </c>
      <c r="R244" s="3">
        <f t="shared" si="24"/>
        <v>43287</v>
      </c>
      <c r="V244" s="8">
        <f t="shared" si="28"/>
        <v>81.61</v>
      </c>
      <c r="W244">
        <f t="shared" si="25"/>
        <v>1</v>
      </c>
      <c r="X244">
        <f t="shared" si="26"/>
        <v>0</v>
      </c>
      <c r="Y244">
        <f t="shared" si="27"/>
        <v>0</v>
      </c>
    </row>
    <row r="245" spans="1:25" x14ac:dyDescent="0.25">
      <c r="A245" s="1">
        <v>43294</v>
      </c>
      <c r="B245" s="5">
        <v>84.08</v>
      </c>
      <c r="C245" s="5">
        <v>80.31</v>
      </c>
      <c r="D245" s="5">
        <v>90.57</v>
      </c>
      <c r="E245" s="5">
        <v>52.39</v>
      </c>
      <c r="F245" s="5">
        <v>117.2</v>
      </c>
      <c r="G245" s="5">
        <v>54.31</v>
      </c>
      <c r="H245" s="5">
        <v>171.52</v>
      </c>
      <c r="J245" s="5">
        <v>75.989999999999995</v>
      </c>
      <c r="K245" s="4">
        <v>23659</v>
      </c>
      <c r="N245" s="8">
        <f t="shared" si="30"/>
        <v>79.489999999999995</v>
      </c>
      <c r="O245" s="8">
        <f t="shared" si="29"/>
        <v>79.592199999999991</v>
      </c>
      <c r="P245" s="8">
        <f t="shared" si="29"/>
        <v>79.035199999999989</v>
      </c>
      <c r="R245" s="3">
        <f t="shared" si="24"/>
        <v>43294</v>
      </c>
      <c r="V245" s="8">
        <f t="shared" si="28"/>
        <v>79.592199999999991</v>
      </c>
      <c r="W245">
        <f t="shared" si="25"/>
        <v>0</v>
      </c>
      <c r="X245">
        <f t="shared" si="26"/>
        <v>1</v>
      </c>
      <c r="Y245">
        <f t="shared" si="27"/>
        <v>0</v>
      </c>
    </row>
    <row r="246" spans="1:25" x14ac:dyDescent="0.25">
      <c r="A246" s="1">
        <v>43301</v>
      </c>
      <c r="B246" s="5">
        <v>82.69</v>
      </c>
      <c r="C246" s="5">
        <v>77.849999999999994</v>
      </c>
      <c r="D246" s="5">
        <v>88.9</v>
      </c>
      <c r="E246" s="5">
        <v>47.07</v>
      </c>
      <c r="F246" s="5">
        <v>116.17</v>
      </c>
      <c r="G246" s="5">
        <v>54.89</v>
      </c>
      <c r="H246" s="5">
        <v>170.36</v>
      </c>
      <c r="J246" s="5">
        <v>71.34</v>
      </c>
      <c r="K246" s="4">
        <v>28774</v>
      </c>
      <c r="N246" s="8">
        <f t="shared" si="30"/>
        <v>74.84</v>
      </c>
      <c r="O246" s="8">
        <f t="shared" si="29"/>
        <v>76.620850000000004</v>
      </c>
      <c r="P246" s="8">
        <f t="shared" si="29"/>
        <v>77.7286</v>
      </c>
      <c r="R246" s="3">
        <f t="shared" si="24"/>
        <v>43301</v>
      </c>
      <c r="V246" s="8">
        <f t="shared" si="28"/>
        <v>77.7286</v>
      </c>
      <c r="W246">
        <f t="shared" si="25"/>
        <v>0</v>
      </c>
      <c r="X246">
        <f t="shared" si="26"/>
        <v>0</v>
      </c>
      <c r="Y246">
        <f t="shared" si="27"/>
        <v>1</v>
      </c>
    </row>
    <row r="247" spans="1:25" x14ac:dyDescent="0.25">
      <c r="A247" s="1">
        <v>43308</v>
      </c>
      <c r="B247" s="5">
        <v>77.959999999999994</v>
      </c>
      <c r="C247" s="5">
        <v>76.22</v>
      </c>
      <c r="D247" s="5">
        <v>87.74</v>
      </c>
      <c r="E247" s="5">
        <v>45</v>
      </c>
      <c r="F247" s="5">
        <v>117.1</v>
      </c>
      <c r="G247" s="5">
        <v>53.81</v>
      </c>
      <c r="H247" s="5">
        <v>148.19</v>
      </c>
      <c r="J247" s="5">
        <v>65.41</v>
      </c>
      <c r="K247" s="4">
        <v>24214</v>
      </c>
      <c r="N247" s="8">
        <f t="shared" si="30"/>
        <v>68.91</v>
      </c>
      <c r="O247" s="8">
        <f t="shared" si="29"/>
        <v>71.456400000000002</v>
      </c>
      <c r="P247" s="8">
        <f t="shared" si="29"/>
        <v>73.282399999999996</v>
      </c>
      <c r="R247" s="3">
        <f t="shared" si="24"/>
        <v>43308</v>
      </c>
      <c r="V247" s="8">
        <f t="shared" si="28"/>
        <v>73.282399999999996</v>
      </c>
      <c r="W247">
        <f t="shared" si="25"/>
        <v>0</v>
      </c>
      <c r="X247">
        <f t="shared" si="26"/>
        <v>0</v>
      </c>
      <c r="Y247">
        <f t="shared" si="27"/>
        <v>1</v>
      </c>
    </row>
    <row r="248" spans="1:25" x14ac:dyDescent="0.25">
      <c r="A248" s="1">
        <v>43315</v>
      </c>
      <c r="B248" s="5">
        <v>73.48</v>
      </c>
      <c r="C248" s="5">
        <v>75.52</v>
      </c>
      <c r="D248" s="5">
        <v>88.32</v>
      </c>
      <c r="E248" s="5">
        <v>44.15</v>
      </c>
      <c r="F248" s="5">
        <v>119.59</v>
      </c>
      <c r="G248" s="5">
        <v>56.77</v>
      </c>
      <c r="H248" s="5">
        <v>115.58</v>
      </c>
      <c r="J248" s="5">
        <v>58.48</v>
      </c>
      <c r="K248" s="4">
        <v>23957</v>
      </c>
      <c r="N248" s="8">
        <f t="shared" si="30"/>
        <v>61.98</v>
      </c>
      <c r="O248" s="8">
        <f t="shared" si="29"/>
        <v>65.908200000000008</v>
      </c>
      <c r="P248" s="8">
        <f t="shared" si="29"/>
        <v>69.071200000000005</v>
      </c>
      <c r="R248" s="3">
        <f t="shared" si="24"/>
        <v>43315</v>
      </c>
      <c r="V248" s="8">
        <f t="shared" si="28"/>
        <v>69.071200000000005</v>
      </c>
      <c r="W248">
        <f t="shared" si="25"/>
        <v>0</v>
      </c>
      <c r="X248">
        <f t="shared" si="26"/>
        <v>0</v>
      </c>
      <c r="Y248">
        <f t="shared" si="27"/>
        <v>1</v>
      </c>
    </row>
    <row r="249" spans="1:25" x14ac:dyDescent="0.25">
      <c r="A249" s="1">
        <v>43322</v>
      </c>
      <c r="B249" s="5">
        <v>71.67</v>
      </c>
      <c r="C249" s="5">
        <v>76.209999999999994</v>
      </c>
      <c r="D249" s="5">
        <v>87.38</v>
      </c>
      <c r="E249" s="5">
        <v>43.23</v>
      </c>
      <c r="F249" s="5">
        <v>118.25</v>
      </c>
      <c r="G249" s="5">
        <v>59.59</v>
      </c>
      <c r="H249" s="5">
        <v>99.47</v>
      </c>
      <c r="J249" s="5">
        <v>48.12</v>
      </c>
      <c r="K249" s="4">
        <v>29590</v>
      </c>
      <c r="N249" s="8">
        <f t="shared" si="30"/>
        <v>51.62</v>
      </c>
      <c r="O249" s="8">
        <f t="shared" si="29"/>
        <v>59.88655</v>
      </c>
      <c r="P249" s="8">
        <f t="shared" si="29"/>
        <v>67.369799999999998</v>
      </c>
      <c r="R249" s="3">
        <f t="shared" si="24"/>
        <v>43322</v>
      </c>
      <c r="V249" s="8">
        <f t="shared" si="28"/>
        <v>67.369799999999998</v>
      </c>
      <c r="W249">
        <f t="shared" si="25"/>
        <v>0</v>
      </c>
      <c r="X249">
        <f t="shared" si="26"/>
        <v>0</v>
      </c>
      <c r="Y249">
        <f t="shared" si="27"/>
        <v>1</v>
      </c>
    </row>
    <row r="250" spans="1:25" x14ac:dyDescent="0.25">
      <c r="A250" s="1">
        <v>43329</v>
      </c>
      <c r="B250" s="5">
        <v>68.73</v>
      </c>
      <c r="C250" s="5">
        <v>75.400000000000006</v>
      </c>
      <c r="D250" s="5">
        <v>87.57</v>
      </c>
      <c r="E250" s="5">
        <v>42.65</v>
      </c>
      <c r="F250" s="5">
        <v>116.73</v>
      </c>
      <c r="G250" s="5">
        <v>57.74</v>
      </c>
      <c r="H250" s="5">
        <v>86.36</v>
      </c>
      <c r="J250" s="5">
        <v>42.62</v>
      </c>
      <c r="K250" s="4">
        <v>22082</v>
      </c>
      <c r="N250" s="8">
        <f t="shared" si="30"/>
        <v>46.12</v>
      </c>
      <c r="O250" s="8">
        <f t="shared" si="29"/>
        <v>55.769450000000006</v>
      </c>
      <c r="P250" s="8">
        <f t="shared" si="29"/>
        <v>64.606200000000001</v>
      </c>
      <c r="R250" s="3">
        <f t="shared" si="24"/>
        <v>43329</v>
      </c>
      <c r="V250" s="8">
        <f t="shared" si="28"/>
        <v>64.606200000000001</v>
      </c>
      <c r="W250">
        <f t="shared" si="25"/>
        <v>0</v>
      </c>
      <c r="X250">
        <f t="shared" si="26"/>
        <v>0</v>
      </c>
      <c r="Y250">
        <f t="shared" si="27"/>
        <v>1</v>
      </c>
    </row>
    <row r="251" spans="1:25" x14ac:dyDescent="0.25">
      <c r="A251" s="1">
        <v>43336</v>
      </c>
      <c r="B251" s="5">
        <v>65.66</v>
      </c>
      <c r="C251" s="5">
        <v>73.5</v>
      </c>
      <c r="D251" s="5">
        <v>90.51</v>
      </c>
      <c r="E251" s="5">
        <v>41.34</v>
      </c>
      <c r="F251" s="5">
        <v>116.56</v>
      </c>
      <c r="G251" s="5">
        <v>54.41</v>
      </c>
      <c r="H251" s="5">
        <v>75.489999999999995</v>
      </c>
      <c r="J251" s="5">
        <v>38.82</v>
      </c>
      <c r="K251" s="4">
        <v>31971</v>
      </c>
      <c r="N251" s="8">
        <f t="shared" si="30"/>
        <v>42.32</v>
      </c>
      <c r="O251" s="8">
        <f t="shared" si="29"/>
        <v>52.441900000000004</v>
      </c>
      <c r="P251" s="8">
        <f t="shared" si="29"/>
        <v>61.720399999999991</v>
      </c>
      <c r="R251" s="3">
        <f t="shared" si="24"/>
        <v>43336</v>
      </c>
      <c r="V251" s="8">
        <f t="shared" si="28"/>
        <v>61.720399999999991</v>
      </c>
      <c r="W251">
        <f t="shared" si="25"/>
        <v>0</v>
      </c>
      <c r="X251">
        <f t="shared" si="26"/>
        <v>0</v>
      </c>
      <c r="Y251">
        <f t="shared" si="27"/>
        <v>1</v>
      </c>
    </row>
    <row r="252" spans="1:25" x14ac:dyDescent="0.25">
      <c r="A252" s="1">
        <v>43343</v>
      </c>
      <c r="B252" s="5">
        <v>65.709999999999994</v>
      </c>
      <c r="C252" s="5">
        <v>73.599999999999994</v>
      </c>
      <c r="D252" s="5">
        <v>92.56</v>
      </c>
      <c r="E252" s="5">
        <v>42.15</v>
      </c>
      <c r="F252" s="5">
        <v>117.44</v>
      </c>
      <c r="G252" s="5">
        <v>52.62</v>
      </c>
      <c r="H252" s="5">
        <v>75.39</v>
      </c>
      <c r="J252" s="5">
        <v>36.81</v>
      </c>
      <c r="K252" s="4">
        <v>27986</v>
      </c>
      <c r="N252" s="8">
        <f t="shared" si="30"/>
        <v>40.31</v>
      </c>
      <c r="O252" s="8">
        <f t="shared" si="29"/>
        <v>51.460149999999999</v>
      </c>
      <c r="P252" s="8">
        <f t="shared" si="29"/>
        <v>61.767399999999988</v>
      </c>
      <c r="R252" s="3">
        <f t="shared" si="24"/>
        <v>43343</v>
      </c>
      <c r="V252" s="8">
        <f t="shared" si="28"/>
        <v>61.767399999999988</v>
      </c>
      <c r="W252">
        <f t="shared" si="25"/>
        <v>0</v>
      </c>
      <c r="X252">
        <f t="shared" si="26"/>
        <v>0</v>
      </c>
      <c r="Y252">
        <f t="shared" si="27"/>
        <v>1</v>
      </c>
    </row>
    <row r="253" spans="1:25" x14ac:dyDescent="0.25">
      <c r="A253" s="1">
        <v>43350</v>
      </c>
      <c r="B253" s="5">
        <v>68.22</v>
      </c>
      <c r="C253" s="5">
        <v>74.92</v>
      </c>
      <c r="D253" s="5">
        <v>93.77</v>
      </c>
      <c r="E253" s="5">
        <v>43.65</v>
      </c>
      <c r="F253" s="5">
        <v>116.94</v>
      </c>
      <c r="G253" s="5">
        <v>52.36</v>
      </c>
      <c r="H253" s="5">
        <v>86.72</v>
      </c>
      <c r="J253" s="5">
        <v>39.200000000000003</v>
      </c>
      <c r="K253" s="4">
        <v>25338</v>
      </c>
      <c r="N253" s="8">
        <f t="shared" si="30"/>
        <v>42.7</v>
      </c>
      <c r="O253" s="8">
        <f t="shared" si="29"/>
        <v>53.822300000000006</v>
      </c>
      <c r="P253" s="8">
        <f t="shared" si="29"/>
        <v>64.126799999999989</v>
      </c>
      <c r="R253" s="3">
        <f t="shared" si="24"/>
        <v>43350</v>
      </c>
      <c r="V253" s="8">
        <f t="shared" si="28"/>
        <v>64.126799999999989</v>
      </c>
      <c r="W253">
        <f t="shared" si="25"/>
        <v>0</v>
      </c>
      <c r="X253">
        <f t="shared" si="26"/>
        <v>0</v>
      </c>
      <c r="Y253">
        <f t="shared" si="27"/>
        <v>1</v>
      </c>
    </row>
    <row r="254" spans="1:25" x14ac:dyDescent="0.25">
      <c r="A254" s="1">
        <v>43357</v>
      </c>
      <c r="B254" s="5">
        <v>70.709999999999994</v>
      </c>
      <c r="C254" s="5">
        <v>76.5</v>
      </c>
      <c r="D254" s="5">
        <v>96.66</v>
      </c>
      <c r="E254" s="5">
        <v>46.7</v>
      </c>
      <c r="F254" s="5">
        <v>117.45</v>
      </c>
      <c r="G254" s="5">
        <v>52.64</v>
      </c>
      <c r="H254" s="5">
        <v>95.56</v>
      </c>
      <c r="J254" s="5">
        <v>48.27</v>
      </c>
      <c r="K254" s="4">
        <v>21626</v>
      </c>
      <c r="N254" s="8">
        <f t="shared" si="30"/>
        <v>51.77</v>
      </c>
      <c r="O254" s="8">
        <f t="shared" si="29"/>
        <v>59.515150000000006</v>
      </c>
      <c r="P254" s="8">
        <f t="shared" si="29"/>
        <v>66.467399999999984</v>
      </c>
      <c r="R254" s="3">
        <f t="shared" si="24"/>
        <v>43357</v>
      </c>
      <c r="V254" s="8">
        <f t="shared" si="28"/>
        <v>66.467399999999984</v>
      </c>
      <c r="W254">
        <f t="shared" si="25"/>
        <v>0</v>
      </c>
      <c r="X254">
        <f t="shared" si="26"/>
        <v>0</v>
      </c>
      <c r="Y254">
        <f t="shared" si="27"/>
        <v>1</v>
      </c>
    </row>
    <row r="255" spans="1:25" x14ac:dyDescent="0.25">
      <c r="A255" s="1">
        <v>43364</v>
      </c>
      <c r="B255" s="5">
        <v>78.02</v>
      </c>
      <c r="C255" s="5">
        <v>83.3</v>
      </c>
      <c r="D255" s="5">
        <v>101.14</v>
      </c>
      <c r="E255" s="5">
        <v>51.17</v>
      </c>
      <c r="F255" s="5">
        <v>121.97</v>
      </c>
      <c r="G255" s="5">
        <v>58.61</v>
      </c>
      <c r="H255" s="5">
        <v>112.73</v>
      </c>
      <c r="J255" s="5">
        <v>56.85</v>
      </c>
      <c r="K255" s="4">
        <v>40352</v>
      </c>
      <c r="N255" s="8">
        <f t="shared" si="30"/>
        <v>60.35</v>
      </c>
      <c r="O255" s="8">
        <f t="shared" si="29"/>
        <v>67.204300000000003</v>
      </c>
      <c r="P255" s="8">
        <f t="shared" si="29"/>
        <v>73.338799999999992</v>
      </c>
      <c r="R255" s="3">
        <f t="shared" si="24"/>
        <v>43364</v>
      </c>
      <c r="V255" s="8">
        <f t="shared" si="28"/>
        <v>73.338799999999992</v>
      </c>
      <c r="W255">
        <f t="shared" si="25"/>
        <v>0</v>
      </c>
      <c r="X255">
        <f t="shared" si="26"/>
        <v>0</v>
      </c>
      <c r="Y255">
        <f t="shared" si="27"/>
        <v>1</v>
      </c>
    </row>
    <row r="256" spans="1:25" x14ac:dyDescent="0.25">
      <c r="A256" s="1">
        <v>43371</v>
      </c>
      <c r="B256" s="5">
        <v>80.39</v>
      </c>
      <c r="C256" s="5">
        <v>84.84</v>
      </c>
      <c r="D256" s="5">
        <v>103.75</v>
      </c>
      <c r="E256" s="5">
        <v>52.07</v>
      </c>
      <c r="F256" s="5">
        <v>122.64</v>
      </c>
      <c r="G256" s="5">
        <v>62.05</v>
      </c>
      <c r="H256" s="5">
        <v>117.01</v>
      </c>
      <c r="J256" s="5">
        <v>62.94</v>
      </c>
      <c r="K256" s="4">
        <v>28186</v>
      </c>
      <c r="N256" s="8">
        <f t="shared" si="30"/>
        <v>66.44</v>
      </c>
      <c r="O256" s="8">
        <f t="shared" si="29"/>
        <v>71.351349999999996</v>
      </c>
      <c r="P256" s="8">
        <f t="shared" si="29"/>
        <v>75.566599999999994</v>
      </c>
      <c r="R256" s="3">
        <f t="shared" si="24"/>
        <v>43371</v>
      </c>
      <c r="V256" s="8">
        <f t="shared" si="28"/>
        <v>75.566599999999994</v>
      </c>
      <c r="W256">
        <f t="shared" si="25"/>
        <v>0</v>
      </c>
      <c r="X256">
        <f t="shared" si="26"/>
        <v>0</v>
      </c>
      <c r="Y256">
        <f t="shared" si="27"/>
        <v>1</v>
      </c>
    </row>
    <row r="257" spans="1:25" x14ac:dyDescent="0.25">
      <c r="A257" s="1">
        <v>43378</v>
      </c>
      <c r="B257" s="5">
        <v>80.27</v>
      </c>
      <c r="C257" s="5">
        <v>81.56</v>
      </c>
      <c r="D257" s="5">
        <v>101.95</v>
      </c>
      <c r="E257" s="5">
        <v>52.22</v>
      </c>
      <c r="F257" s="5">
        <v>119.57</v>
      </c>
      <c r="G257" s="5">
        <v>61.49</v>
      </c>
      <c r="H257" s="5">
        <v>124.03</v>
      </c>
      <c r="J257" s="5">
        <v>63.35</v>
      </c>
      <c r="K257" s="4">
        <v>39582</v>
      </c>
      <c r="N257" s="8">
        <f t="shared" si="30"/>
        <v>66.849999999999994</v>
      </c>
      <c r="O257" s="8">
        <f t="shared" si="29"/>
        <v>71.500550000000004</v>
      </c>
      <c r="P257" s="8">
        <f t="shared" si="29"/>
        <v>75.453799999999987</v>
      </c>
      <c r="R257" s="3">
        <f t="shared" si="24"/>
        <v>43378</v>
      </c>
      <c r="V257" s="8">
        <f t="shared" si="28"/>
        <v>75.453799999999987</v>
      </c>
      <c r="W257">
        <f t="shared" si="25"/>
        <v>0</v>
      </c>
      <c r="X257">
        <f t="shared" si="26"/>
        <v>0</v>
      </c>
      <c r="Y257">
        <f t="shared" si="27"/>
        <v>1</v>
      </c>
    </row>
    <row r="258" spans="1:25" x14ac:dyDescent="0.25">
      <c r="A258" s="1">
        <v>43385</v>
      </c>
      <c r="B258" s="5">
        <v>79.17</v>
      </c>
      <c r="C258" s="5">
        <v>78.78</v>
      </c>
      <c r="D258" s="5">
        <v>94.46</v>
      </c>
      <c r="E258" s="5">
        <v>52.27</v>
      </c>
      <c r="F258" s="5">
        <v>121.1</v>
      </c>
      <c r="G258" s="5">
        <v>55.46</v>
      </c>
      <c r="H258" s="5">
        <v>134.77000000000001</v>
      </c>
      <c r="J258" s="5">
        <v>62.66</v>
      </c>
      <c r="K258" s="4">
        <v>34919</v>
      </c>
      <c r="N258" s="8">
        <f t="shared" si="30"/>
        <v>66.16</v>
      </c>
      <c r="O258" s="8">
        <f t="shared" si="29"/>
        <v>70.644049999999993</v>
      </c>
      <c r="P258" s="8">
        <f t="shared" si="29"/>
        <v>74.419799999999995</v>
      </c>
      <c r="R258" s="3">
        <f t="shared" si="24"/>
        <v>43385</v>
      </c>
      <c r="V258" s="8">
        <f t="shared" si="28"/>
        <v>74.419799999999995</v>
      </c>
      <c r="W258">
        <f t="shared" si="25"/>
        <v>0</v>
      </c>
      <c r="X258">
        <f t="shared" si="26"/>
        <v>0</v>
      </c>
      <c r="Y258">
        <f t="shared" si="27"/>
        <v>1</v>
      </c>
    </row>
    <row r="259" spans="1:25" x14ac:dyDescent="0.25">
      <c r="A259" s="1">
        <v>43392</v>
      </c>
      <c r="B259" s="5">
        <v>79.489999999999995</v>
      </c>
      <c r="C259" s="5">
        <v>77.77</v>
      </c>
      <c r="D259" s="5">
        <v>92.42</v>
      </c>
      <c r="E259" s="5">
        <v>54.5</v>
      </c>
      <c r="F259" s="5">
        <v>120.58</v>
      </c>
      <c r="G259" s="5">
        <v>53.11</v>
      </c>
      <c r="H259" s="5">
        <v>142.22999999999999</v>
      </c>
      <c r="J259" s="5">
        <v>59.38</v>
      </c>
      <c r="K259" s="4">
        <v>34724</v>
      </c>
      <c r="N259" s="8">
        <f t="shared" si="30"/>
        <v>62.88</v>
      </c>
      <c r="O259" s="8">
        <f t="shared" si="29"/>
        <v>69.152850000000001</v>
      </c>
      <c r="P259" s="8">
        <f t="shared" si="29"/>
        <v>74.72059999999999</v>
      </c>
      <c r="R259" s="3">
        <f t="shared" si="24"/>
        <v>43392</v>
      </c>
      <c r="V259" s="8">
        <f t="shared" si="28"/>
        <v>74.72059999999999</v>
      </c>
      <c r="W259">
        <f t="shared" si="25"/>
        <v>0</v>
      </c>
      <c r="X259">
        <f t="shared" si="26"/>
        <v>0</v>
      </c>
      <c r="Y259">
        <f t="shared" si="27"/>
        <v>1</v>
      </c>
    </row>
    <row r="260" spans="1:25" x14ac:dyDescent="0.25">
      <c r="A260" s="1">
        <v>43399</v>
      </c>
      <c r="B260" s="5">
        <v>77.510000000000005</v>
      </c>
      <c r="C260" s="5">
        <v>74.790000000000006</v>
      </c>
      <c r="D260" s="5">
        <v>91.29</v>
      </c>
      <c r="E260" s="5">
        <v>51.97</v>
      </c>
      <c r="F260" s="5">
        <v>120.66</v>
      </c>
      <c r="G260" s="5">
        <v>51.71</v>
      </c>
      <c r="H260" s="5">
        <v>139.44</v>
      </c>
      <c r="J260" s="5">
        <v>57.58</v>
      </c>
      <c r="K260" s="4">
        <v>43785</v>
      </c>
      <c r="N260" s="8">
        <f t="shared" si="30"/>
        <v>61.08</v>
      </c>
      <c r="O260" s="8">
        <f t="shared" si="29"/>
        <v>67.332150000000013</v>
      </c>
      <c r="P260" s="8">
        <f t="shared" ref="O260:P311" si="31">P$3*($J260+P$5)+P$4*($B260*P$6+P$7)</f>
        <v>72.859399999999994</v>
      </c>
      <c r="R260" s="3">
        <f t="shared" si="24"/>
        <v>43399</v>
      </c>
      <c r="V260" s="8">
        <f t="shared" si="28"/>
        <v>72.859399999999994</v>
      </c>
      <c r="W260">
        <f t="shared" si="25"/>
        <v>0</v>
      </c>
      <c r="X260">
        <f t="shared" si="26"/>
        <v>0</v>
      </c>
      <c r="Y260">
        <f t="shared" si="27"/>
        <v>1</v>
      </c>
    </row>
    <row r="261" spans="1:25" x14ac:dyDescent="0.25">
      <c r="A261" s="1">
        <v>43406</v>
      </c>
      <c r="B261" s="5">
        <v>76.34</v>
      </c>
      <c r="C261" s="5">
        <v>73.23</v>
      </c>
      <c r="D261" s="5">
        <v>91.01</v>
      </c>
      <c r="E261" s="5">
        <v>51.54</v>
      </c>
      <c r="F261" s="5">
        <v>118.95</v>
      </c>
      <c r="G261" s="5">
        <v>51.42</v>
      </c>
      <c r="H261" s="5">
        <v>134.77000000000001</v>
      </c>
      <c r="J261" s="5">
        <v>58.46</v>
      </c>
      <c r="K261" s="4">
        <v>37611</v>
      </c>
      <c r="N261" s="8">
        <f t="shared" si="30"/>
        <v>61.96</v>
      </c>
      <c r="O261" s="8">
        <f t="shared" si="31"/>
        <v>67.228099999999998</v>
      </c>
      <c r="P261" s="8">
        <f t="shared" si="31"/>
        <v>71.759600000000006</v>
      </c>
      <c r="R261" s="3">
        <f t="shared" si="24"/>
        <v>43406</v>
      </c>
      <c r="V261" s="8">
        <f t="shared" si="28"/>
        <v>71.759600000000006</v>
      </c>
      <c r="W261">
        <f t="shared" si="25"/>
        <v>0</v>
      </c>
      <c r="X261">
        <f t="shared" si="26"/>
        <v>0</v>
      </c>
      <c r="Y261">
        <f t="shared" si="27"/>
        <v>1</v>
      </c>
    </row>
    <row r="262" spans="1:25" x14ac:dyDescent="0.25">
      <c r="A262" s="1">
        <v>43413</v>
      </c>
      <c r="B262" s="5">
        <v>72.709999999999994</v>
      </c>
      <c r="C262" s="5">
        <v>69.44</v>
      </c>
      <c r="D262" s="5">
        <v>89.78</v>
      </c>
      <c r="E262" s="5">
        <v>50.16</v>
      </c>
      <c r="F262" s="5">
        <v>117.37</v>
      </c>
      <c r="G262" s="5">
        <v>50.49</v>
      </c>
      <c r="H262" s="5">
        <v>122.74</v>
      </c>
      <c r="J262" s="5">
        <v>55.4</v>
      </c>
      <c r="K262" s="4">
        <v>17170</v>
      </c>
      <c r="N262" s="8">
        <f t="shared" si="30"/>
        <v>58.9</v>
      </c>
      <c r="O262" s="8">
        <f t="shared" si="31"/>
        <v>64.010149999999996</v>
      </c>
      <c r="P262" s="8">
        <f t="shared" si="31"/>
        <v>68.347399999999993</v>
      </c>
      <c r="R262" s="3">
        <f t="shared" si="24"/>
        <v>43413</v>
      </c>
      <c r="V262" s="8">
        <f t="shared" si="28"/>
        <v>68.347399999999993</v>
      </c>
      <c r="W262">
        <f t="shared" si="25"/>
        <v>0</v>
      </c>
      <c r="X262">
        <f t="shared" si="26"/>
        <v>0</v>
      </c>
      <c r="Y262">
        <f t="shared" si="27"/>
        <v>1</v>
      </c>
    </row>
    <row r="263" spans="1:25" x14ac:dyDescent="0.25">
      <c r="A263" s="1">
        <v>43420</v>
      </c>
      <c r="B263" s="5">
        <v>69.48</v>
      </c>
      <c r="C263" s="5">
        <v>65.03</v>
      </c>
      <c r="D263" s="5">
        <v>84.87</v>
      </c>
      <c r="E263" s="5">
        <v>48.25</v>
      </c>
      <c r="F263" s="5">
        <v>115.89</v>
      </c>
      <c r="G263" s="5">
        <v>49.18</v>
      </c>
      <c r="H263" s="5">
        <v>116.17</v>
      </c>
      <c r="J263" s="5">
        <v>50.83</v>
      </c>
      <c r="K263" s="4">
        <v>10471</v>
      </c>
      <c r="N263" s="8">
        <f t="shared" si="30"/>
        <v>54.33</v>
      </c>
      <c r="O263" s="8">
        <f t="shared" si="31"/>
        <v>60.223200000000006</v>
      </c>
      <c r="P263" s="8">
        <f t="shared" si="31"/>
        <v>65.311199999999999</v>
      </c>
      <c r="R263" s="3">
        <f t="shared" si="24"/>
        <v>43420</v>
      </c>
      <c r="V263" s="8">
        <f t="shared" si="28"/>
        <v>65.311199999999999</v>
      </c>
      <c r="W263">
        <f t="shared" si="25"/>
        <v>0</v>
      </c>
      <c r="X263">
        <f t="shared" si="26"/>
        <v>0</v>
      </c>
      <c r="Y263">
        <f t="shared" si="27"/>
        <v>1</v>
      </c>
    </row>
    <row r="264" spans="1:25" x14ac:dyDescent="0.25">
      <c r="A264" s="1">
        <v>43427</v>
      </c>
      <c r="B264" s="5">
        <v>67.11</v>
      </c>
      <c r="C264" s="5">
        <v>63.47</v>
      </c>
      <c r="D264" s="5">
        <v>84.1</v>
      </c>
      <c r="E264" s="5">
        <v>42.7</v>
      </c>
      <c r="F264" s="5">
        <v>114.8</v>
      </c>
      <c r="G264" s="5">
        <v>49.91</v>
      </c>
      <c r="H264" s="5">
        <v>106.89</v>
      </c>
      <c r="J264" s="5">
        <v>51.22</v>
      </c>
      <c r="K264" s="4">
        <v>14218</v>
      </c>
      <c r="N264" s="8">
        <f t="shared" si="30"/>
        <v>54.72</v>
      </c>
      <c r="O264" s="8">
        <f t="shared" si="31"/>
        <v>59.31615</v>
      </c>
      <c r="P264" s="8">
        <f t="shared" si="31"/>
        <v>63.083399999999997</v>
      </c>
      <c r="R264" s="3">
        <f t="shared" si="24"/>
        <v>43427</v>
      </c>
      <c r="V264" s="8">
        <f t="shared" si="28"/>
        <v>63.083399999999997</v>
      </c>
      <c r="W264">
        <f t="shared" si="25"/>
        <v>0</v>
      </c>
      <c r="X264">
        <f t="shared" si="26"/>
        <v>0</v>
      </c>
      <c r="Y264">
        <f t="shared" si="27"/>
        <v>1</v>
      </c>
    </row>
    <row r="265" spans="1:25" x14ac:dyDescent="0.25">
      <c r="A265" s="1">
        <v>43434</v>
      </c>
      <c r="B265" s="5">
        <v>68.36</v>
      </c>
      <c r="C265" s="5">
        <v>62.63</v>
      </c>
      <c r="D265" s="5">
        <v>84.58</v>
      </c>
      <c r="E265" s="5">
        <v>47</v>
      </c>
      <c r="F265" s="5">
        <v>116.29</v>
      </c>
      <c r="G265" s="5">
        <v>50.86</v>
      </c>
      <c r="H265" s="5">
        <v>111.34</v>
      </c>
      <c r="J265" s="5">
        <v>49.26</v>
      </c>
      <c r="K265" s="4">
        <v>20009</v>
      </c>
      <c r="N265" s="8">
        <f t="shared" si="30"/>
        <v>52.76</v>
      </c>
      <c r="O265" s="8">
        <f t="shared" si="31"/>
        <v>58.917400000000001</v>
      </c>
      <c r="P265" s="8">
        <f t="shared" si="31"/>
        <v>64.258399999999995</v>
      </c>
      <c r="R265" s="3">
        <f t="shared" ref="R265:R328" si="32">A265</f>
        <v>43434</v>
      </c>
      <c r="V265" s="8">
        <f t="shared" si="28"/>
        <v>64.258399999999995</v>
      </c>
      <c r="W265">
        <f t="shared" ref="W265:W328" si="33">IF($V265=N265,1,0)</f>
        <v>0</v>
      </c>
      <c r="X265">
        <f t="shared" ref="X265:X328" si="34">IF($V265=O265,1,0)</f>
        <v>0</v>
      </c>
      <c r="Y265">
        <f t="shared" ref="Y265:Y328" si="35">IF($V265=P265,1,0)</f>
        <v>1</v>
      </c>
    </row>
    <row r="266" spans="1:25" x14ac:dyDescent="0.25">
      <c r="A266" s="1">
        <v>43441</v>
      </c>
      <c r="B266" s="5">
        <v>71.8</v>
      </c>
      <c r="C266" s="5">
        <v>64.239999999999995</v>
      </c>
      <c r="D266" s="5">
        <v>85.57</v>
      </c>
      <c r="E266" s="5">
        <v>48.93</v>
      </c>
      <c r="F266" s="5">
        <v>117.57</v>
      </c>
      <c r="G266" s="5">
        <v>55.11</v>
      </c>
      <c r="H266" s="5">
        <v>122.51</v>
      </c>
      <c r="J266" s="5">
        <v>47.73</v>
      </c>
      <c r="K266" s="4">
        <v>23743</v>
      </c>
      <c r="N266" s="8">
        <f t="shared" si="30"/>
        <v>51.23</v>
      </c>
      <c r="O266" s="8">
        <f t="shared" si="31"/>
        <v>59.751999999999995</v>
      </c>
      <c r="P266" s="8">
        <f t="shared" si="31"/>
        <v>67.49199999999999</v>
      </c>
      <c r="R266" s="3">
        <f t="shared" si="32"/>
        <v>43441</v>
      </c>
      <c r="V266" s="8">
        <f t="shared" ref="V266:V329" si="36">MAX(N266:P266)</f>
        <v>67.49199999999999</v>
      </c>
      <c r="W266">
        <f t="shared" si="33"/>
        <v>0</v>
      </c>
      <c r="X266">
        <f t="shared" si="34"/>
        <v>0</v>
      </c>
      <c r="Y266">
        <f t="shared" si="35"/>
        <v>1</v>
      </c>
    </row>
    <row r="267" spans="1:25" x14ac:dyDescent="0.25">
      <c r="A267" s="1">
        <v>43448</v>
      </c>
      <c r="B267" s="5">
        <v>72.680000000000007</v>
      </c>
      <c r="C267" s="5">
        <v>65.349999999999994</v>
      </c>
      <c r="D267" s="5">
        <v>85.24</v>
      </c>
      <c r="E267" s="5">
        <v>53.43</v>
      </c>
      <c r="F267" s="5">
        <v>118.41</v>
      </c>
      <c r="G267" s="5">
        <v>54</v>
      </c>
      <c r="H267" s="5">
        <v>126.07</v>
      </c>
      <c r="J267" s="5">
        <v>46.25</v>
      </c>
      <c r="K267" s="4">
        <v>23537</v>
      </c>
      <c r="N267" s="8">
        <f t="shared" si="30"/>
        <v>49.75</v>
      </c>
      <c r="O267" s="8">
        <f t="shared" si="31"/>
        <v>59.421200000000006</v>
      </c>
      <c r="P267" s="8">
        <f t="shared" si="31"/>
        <v>68.319200000000009</v>
      </c>
      <c r="R267" s="3">
        <f t="shared" si="32"/>
        <v>43448</v>
      </c>
      <c r="V267" s="8">
        <f t="shared" si="36"/>
        <v>68.319200000000009</v>
      </c>
      <c r="W267">
        <f t="shared" si="33"/>
        <v>0</v>
      </c>
      <c r="X267">
        <f t="shared" si="34"/>
        <v>0</v>
      </c>
      <c r="Y267">
        <f t="shared" si="35"/>
        <v>1</v>
      </c>
    </row>
    <row r="268" spans="1:25" x14ac:dyDescent="0.25">
      <c r="A268" s="1">
        <v>43455</v>
      </c>
      <c r="B268" s="5">
        <v>71.13</v>
      </c>
      <c r="C268" s="5">
        <v>65.7</v>
      </c>
      <c r="D268" s="5">
        <v>86.14</v>
      </c>
      <c r="E268" s="5">
        <v>54.31</v>
      </c>
      <c r="F268" s="5">
        <v>120.1</v>
      </c>
      <c r="G268" s="5">
        <v>48.36</v>
      </c>
      <c r="H268" s="5">
        <v>120.54</v>
      </c>
      <c r="J268" s="5">
        <v>44.71</v>
      </c>
      <c r="K268" s="4">
        <v>20706</v>
      </c>
      <c r="N268" s="8">
        <f t="shared" si="30"/>
        <v>48.21</v>
      </c>
      <c r="O268" s="8">
        <f t="shared" si="31"/>
        <v>57.930449999999993</v>
      </c>
      <c r="P268" s="8">
        <f t="shared" si="31"/>
        <v>66.862199999999987</v>
      </c>
      <c r="R268" s="3">
        <f t="shared" si="32"/>
        <v>43455</v>
      </c>
      <c r="V268" s="8">
        <f t="shared" si="36"/>
        <v>66.862199999999987</v>
      </c>
      <c r="W268">
        <f t="shared" si="33"/>
        <v>0</v>
      </c>
      <c r="X268">
        <f t="shared" si="34"/>
        <v>0</v>
      </c>
      <c r="Y268">
        <f t="shared" si="35"/>
        <v>1</v>
      </c>
    </row>
    <row r="269" spans="1:25" x14ac:dyDescent="0.25">
      <c r="A269" s="1">
        <v>43462</v>
      </c>
      <c r="B269" s="5">
        <v>70.510000000000005</v>
      </c>
      <c r="C269" s="5">
        <v>65.58</v>
      </c>
      <c r="D269" s="5">
        <v>85.45</v>
      </c>
      <c r="E269" s="5">
        <v>49.03</v>
      </c>
      <c r="F269" s="5">
        <v>121.77</v>
      </c>
      <c r="G269" s="5">
        <v>46.99</v>
      </c>
      <c r="H269" s="5">
        <v>123.7</v>
      </c>
      <c r="J269" s="5">
        <v>44.71</v>
      </c>
      <c r="K269" s="4">
        <v>11996</v>
      </c>
      <c r="N269" s="8">
        <f t="shared" si="30"/>
        <v>48.21</v>
      </c>
      <c r="O269" s="8">
        <f t="shared" si="31"/>
        <v>57.642150000000001</v>
      </c>
      <c r="P269" s="8">
        <f t="shared" si="31"/>
        <v>66.279399999999995</v>
      </c>
      <c r="R269" s="3">
        <f t="shared" si="32"/>
        <v>43462</v>
      </c>
      <c r="V269" s="8">
        <f t="shared" si="36"/>
        <v>66.279399999999995</v>
      </c>
      <c r="W269">
        <f t="shared" si="33"/>
        <v>0</v>
      </c>
      <c r="X269">
        <f t="shared" si="34"/>
        <v>0</v>
      </c>
      <c r="Y269">
        <f t="shared" si="35"/>
        <v>1</v>
      </c>
    </row>
    <row r="270" spans="1:25" x14ac:dyDescent="0.25">
      <c r="A270" s="1">
        <v>43469</v>
      </c>
      <c r="B270" s="5">
        <v>69.959999999999994</v>
      </c>
      <c r="C270" s="5">
        <v>63.53</v>
      </c>
      <c r="D270" s="5">
        <v>83.83</v>
      </c>
      <c r="E270" s="5">
        <v>43.53</v>
      </c>
      <c r="F270" s="5">
        <v>122.5</v>
      </c>
      <c r="G270" s="5">
        <v>46.21</v>
      </c>
      <c r="H270" s="5">
        <v>130.01</v>
      </c>
      <c r="J270" s="5">
        <v>47.01</v>
      </c>
      <c r="K270" s="4">
        <v>24831</v>
      </c>
      <c r="N270" s="8">
        <f t="shared" si="30"/>
        <v>50.51</v>
      </c>
      <c r="O270" s="8">
        <f t="shared" si="31"/>
        <v>58.5364</v>
      </c>
      <c r="P270" s="8">
        <f t="shared" si="31"/>
        <v>65.762399999999985</v>
      </c>
      <c r="R270" s="3">
        <f t="shared" si="32"/>
        <v>43469</v>
      </c>
      <c r="V270" s="8">
        <f t="shared" si="36"/>
        <v>65.762399999999985</v>
      </c>
      <c r="W270">
        <f t="shared" si="33"/>
        <v>0</v>
      </c>
      <c r="X270">
        <f t="shared" si="34"/>
        <v>0</v>
      </c>
      <c r="Y270">
        <f t="shared" si="35"/>
        <v>1</v>
      </c>
    </row>
    <row r="271" spans="1:25" x14ac:dyDescent="0.25">
      <c r="A271" s="1">
        <v>43476</v>
      </c>
      <c r="B271" s="5">
        <v>70.36</v>
      </c>
      <c r="C271" s="5">
        <v>63.51</v>
      </c>
      <c r="D271" s="5">
        <v>75.67</v>
      </c>
      <c r="E271" s="5">
        <v>37.67</v>
      </c>
      <c r="F271" s="5">
        <v>123.97</v>
      </c>
      <c r="G271" s="5">
        <v>47.6</v>
      </c>
      <c r="H271" s="5">
        <v>138.99</v>
      </c>
      <c r="J271" s="5">
        <v>51.06</v>
      </c>
      <c r="K271" s="4">
        <v>19914</v>
      </c>
      <c r="N271" s="8">
        <f t="shared" si="30"/>
        <v>54.56</v>
      </c>
      <c r="O271" s="8">
        <f t="shared" si="31"/>
        <v>60.747400000000006</v>
      </c>
      <c r="P271" s="8">
        <f t="shared" si="31"/>
        <v>66.13839999999999</v>
      </c>
      <c r="R271" s="3">
        <f t="shared" si="32"/>
        <v>43476</v>
      </c>
      <c r="V271" s="8">
        <f t="shared" si="36"/>
        <v>66.13839999999999</v>
      </c>
      <c r="W271">
        <f t="shared" si="33"/>
        <v>0</v>
      </c>
      <c r="X271">
        <f t="shared" si="34"/>
        <v>0</v>
      </c>
      <c r="Y271">
        <f t="shared" si="35"/>
        <v>1</v>
      </c>
    </row>
    <row r="272" spans="1:25" x14ac:dyDescent="0.25">
      <c r="A272" s="1">
        <v>43483</v>
      </c>
      <c r="B272" s="5">
        <v>70.25</v>
      </c>
      <c r="C272" s="5">
        <v>64.680000000000007</v>
      </c>
      <c r="D272" s="5">
        <v>73.8</v>
      </c>
      <c r="E272" s="5">
        <v>38.83</v>
      </c>
      <c r="F272" s="5">
        <v>123.55</v>
      </c>
      <c r="G272" s="5">
        <v>49.83</v>
      </c>
      <c r="H272" s="5">
        <v>134.47</v>
      </c>
      <c r="J272" s="5">
        <v>52.03</v>
      </c>
      <c r="K272" s="4">
        <v>18682</v>
      </c>
      <c r="N272" s="8">
        <f t="shared" si="30"/>
        <v>55.53</v>
      </c>
      <c r="O272" s="8">
        <f t="shared" si="31"/>
        <v>61.181250000000006</v>
      </c>
      <c r="P272" s="8">
        <f t="shared" si="31"/>
        <v>66.034999999999997</v>
      </c>
      <c r="R272" s="3">
        <f t="shared" si="32"/>
        <v>43483</v>
      </c>
      <c r="V272" s="8">
        <f t="shared" si="36"/>
        <v>66.034999999999997</v>
      </c>
      <c r="W272">
        <f t="shared" si="33"/>
        <v>0</v>
      </c>
      <c r="X272">
        <f t="shared" si="34"/>
        <v>0</v>
      </c>
      <c r="Y272">
        <f t="shared" si="35"/>
        <v>1</v>
      </c>
    </row>
    <row r="273" spans="1:25" x14ac:dyDescent="0.25">
      <c r="A273" s="1">
        <v>43490</v>
      </c>
      <c r="B273" s="5">
        <v>68.819999999999993</v>
      </c>
      <c r="C273" s="5">
        <v>66.31</v>
      </c>
      <c r="D273" s="5">
        <v>73.400000000000006</v>
      </c>
      <c r="E273" s="5">
        <v>39.200000000000003</v>
      </c>
      <c r="F273" s="5">
        <v>126.19</v>
      </c>
      <c r="G273" s="5">
        <v>49.27</v>
      </c>
      <c r="H273" s="5">
        <v>123.11</v>
      </c>
      <c r="J273" s="5">
        <v>52.02</v>
      </c>
      <c r="K273" s="4">
        <v>15828</v>
      </c>
      <c r="N273" s="8">
        <f t="shared" si="30"/>
        <v>55.52</v>
      </c>
      <c r="O273" s="8">
        <f t="shared" si="31"/>
        <v>60.511300000000006</v>
      </c>
      <c r="P273" s="8">
        <f t="shared" si="31"/>
        <v>64.690799999999996</v>
      </c>
      <c r="R273" s="3">
        <f t="shared" si="32"/>
        <v>43490</v>
      </c>
      <c r="V273" s="8">
        <f t="shared" si="36"/>
        <v>64.690799999999996</v>
      </c>
      <c r="W273">
        <f t="shared" si="33"/>
        <v>0</v>
      </c>
      <c r="X273">
        <f t="shared" si="34"/>
        <v>0</v>
      </c>
      <c r="Y273">
        <f t="shared" si="35"/>
        <v>1</v>
      </c>
    </row>
    <row r="274" spans="1:25" x14ac:dyDescent="0.25">
      <c r="A274" s="1">
        <v>43497</v>
      </c>
      <c r="B274" s="5">
        <v>67.84</v>
      </c>
      <c r="C274" s="5">
        <v>67.48</v>
      </c>
      <c r="D274" s="5">
        <v>72.66</v>
      </c>
      <c r="E274" s="5">
        <v>39.130000000000003</v>
      </c>
      <c r="F274" s="5">
        <v>126.5</v>
      </c>
      <c r="G274" s="5">
        <v>48.56</v>
      </c>
      <c r="H274" s="5">
        <v>115.01</v>
      </c>
      <c r="J274" s="5">
        <v>50.84</v>
      </c>
      <c r="K274" s="4">
        <v>21325</v>
      </c>
      <c r="N274" s="8">
        <f t="shared" si="30"/>
        <v>54.34</v>
      </c>
      <c r="O274" s="8">
        <f t="shared" si="31"/>
        <v>59.465600000000009</v>
      </c>
      <c r="P274" s="8">
        <f t="shared" si="31"/>
        <v>63.769599999999997</v>
      </c>
      <c r="R274" s="3">
        <f t="shared" si="32"/>
        <v>43497</v>
      </c>
      <c r="V274" s="8">
        <f t="shared" si="36"/>
        <v>63.769599999999997</v>
      </c>
      <c r="W274">
        <f t="shared" si="33"/>
        <v>0</v>
      </c>
      <c r="X274">
        <f t="shared" si="34"/>
        <v>0</v>
      </c>
      <c r="Y274">
        <f t="shared" si="35"/>
        <v>1</v>
      </c>
    </row>
    <row r="275" spans="1:25" x14ac:dyDescent="0.25">
      <c r="A275" s="1">
        <v>43504</v>
      </c>
      <c r="B275" s="5">
        <v>65.98</v>
      </c>
      <c r="C275" s="5">
        <v>67.25</v>
      </c>
      <c r="D275" s="5">
        <v>70.45</v>
      </c>
      <c r="E275" s="5">
        <v>37.4</v>
      </c>
      <c r="F275" s="5">
        <v>123.25</v>
      </c>
      <c r="G275" s="5">
        <v>45.24</v>
      </c>
      <c r="H275" s="5">
        <v>114.31</v>
      </c>
      <c r="J275" s="5">
        <v>49.59</v>
      </c>
      <c r="K275" s="4">
        <v>15519</v>
      </c>
      <c r="N275" s="8">
        <f t="shared" si="30"/>
        <v>53.09</v>
      </c>
      <c r="O275" s="8">
        <f t="shared" si="31"/>
        <v>57.975700000000003</v>
      </c>
      <c r="P275" s="8">
        <f t="shared" si="31"/>
        <v>62.0212</v>
      </c>
      <c r="R275" s="3">
        <f t="shared" si="32"/>
        <v>43504</v>
      </c>
      <c r="V275" s="8">
        <f t="shared" si="36"/>
        <v>62.0212</v>
      </c>
      <c r="W275">
        <f t="shared" si="33"/>
        <v>0</v>
      </c>
      <c r="X275">
        <f t="shared" si="34"/>
        <v>0</v>
      </c>
      <c r="Y275">
        <f t="shared" si="35"/>
        <v>1</v>
      </c>
    </row>
    <row r="276" spans="1:25" x14ac:dyDescent="0.25">
      <c r="A276" s="1">
        <v>43511</v>
      </c>
      <c r="B276" s="5">
        <v>64.069999999999993</v>
      </c>
      <c r="C276" s="5">
        <v>65.069999999999993</v>
      </c>
      <c r="D276" s="5">
        <v>69.7</v>
      </c>
      <c r="E276" s="5">
        <v>35.53</v>
      </c>
      <c r="F276" s="5">
        <v>121.97</v>
      </c>
      <c r="G276" s="5">
        <v>43.52</v>
      </c>
      <c r="H276" s="5">
        <v>108.04</v>
      </c>
      <c r="J276" s="5">
        <v>48.19</v>
      </c>
      <c r="K276" s="4">
        <v>30196</v>
      </c>
      <c r="N276" s="8">
        <f t="shared" si="30"/>
        <v>51.69</v>
      </c>
      <c r="O276" s="8">
        <f t="shared" si="31"/>
        <v>56.387549999999997</v>
      </c>
      <c r="P276" s="8">
        <f t="shared" si="31"/>
        <v>60.225799999999992</v>
      </c>
      <c r="R276" s="3">
        <f t="shared" si="32"/>
        <v>43511</v>
      </c>
      <c r="V276" s="8">
        <f t="shared" si="36"/>
        <v>60.225799999999992</v>
      </c>
      <c r="W276">
        <f t="shared" si="33"/>
        <v>0</v>
      </c>
      <c r="X276">
        <f t="shared" si="34"/>
        <v>0</v>
      </c>
      <c r="Y276">
        <f t="shared" si="35"/>
        <v>1</v>
      </c>
    </row>
    <row r="277" spans="1:25" x14ac:dyDescent="0.25">
      <c r="A277" s="1">
        <v>43518</v>
      </c>
      <c r="B277" s="5">
        <v>60.38</v>
      </c>
      <c r="C277" s="5">
        <v>61.26</v>
      </c>
      <c r="D277" s="5">
        <v>67.5</v>
      </c>
      <c r="E277" s="5">
        <v>33.72</v>
      </c>
      <c r="F277" s="5">
        <v>119.45</v>
      </c>
      <c r="G277" s="5">
        <v>42.55</v>
      </c>
      <c r="H277" s="5">
        <v>98.48</v>
      </c>
      <c r="J277" s="5">
        <v>47.37</v>
      </c>
      <c r="K277" s="4">
        <v>20301</v>
      </c>
      <c r="N277" s="8">
        <f t="shared" si="30"/>
        <v>50.87</v>
      </c>
      <c r="O277" s="8">
        <f t="shared" si="31"/>
        <v>54.261700000000005</v>
      </c>
      <c r="P277" s="8">
        <f t="shared" si="31"/>
        <v>56.757199999999997</v>
      </c>
      <c r="R277" s="3">
        <f t="shared" si="32"/>
        <v>43518</v>
      </c>
      <c r="V277" s="8">
        <f t="shared" si="36"/>
        <v>56.757199999999997</v>
      </c>
      <c r="W277">
        <f t="shared" si="33"/>
        <v>0</v>
      </c>
      <c r="X277">
        <f t="shared" si="34"/>
        <v>0</v>
      </c>
      <c r="Y277">
        <f t="shared" si="35"/>
        <v>1</v>
      </c>
    </row>
    <row r="278" spans="1:25" x14ac:dyDescent="0.25">
      <c r="A278" s="1">
        <v>43525</v>
      </c>
      <c r="B278" s="5">
        <v>60.77</v>
      </c>
      <c r="C278" s="5">
        <v>60.13</v>
      </c>
      <c r="D278" s="5">
        <v>66.78</v>
      </c>
      <c r="E278" s="5">
        <v>33.619999999999997</v>
      </c>
      <c r="F278" s="5">
        <v>114.37</v>
      </c>
      <c r="G278" s="5">
        <v>44.18</v>
      </c>
      <c r="H278" s="5">
        <v>102.27</v>
      </c>
      <c r="J278" s="5">
        <v>45.25</v>
      </c>
      <c r="K278" s="4">
        <v>26485</v>
      </c>
      <c r="N278" s="8">
        <f t="shared" si="30"/>
        <v>48.75</v>
      </c>
      <c r="O278" s="8">
        <f t="shared" si="31"/>
        <v>53.383050000000004</v>
      </c>
      <c r="P278" s="8">
        <f t="shared" si="31"/>
        <v>57.123800000000003</v>
      </c>
      <c r="R278" s="3">
        <f t="shared" si="32"/>
        <v>43525</v>
      </c>
      <c r="V278" s="8">
        <f t="shared" si="36"/>
        <v>57.123800000000003</v>
      </c>
      <c r="W278">
        <f t="shared" si="33"/>
        <v>0</v>
      </c>
      <c r="X278">
        <f t="shared" si="34"/>
        <v>0</v>
      </c>
      <c r="Y278">
        <f t="shared" si="35"/>
        <v>1</v>
      </c>
    </row>
    <row r="279" spans="1:25" x14ac:dyDescent="0.25">
      <c r="A279" s="1">
        <v>43532</v>
      </c>
      <c r="B279" s="5">
        <v>63.57</v>
      </c>
      <c r="C279" s="5">
        <v>60.84</v>
      </c>
      <c r="D279" s="5">
        <v>67.260000000000005</v>
      </c>
      <c r="E279" s="5">
        <v>34.729999999999997</v>
      </c>
      <c r="F279" s="5">
        <v>114.83</v>
      </c>
      <c r="G279" s="5">
        <v>46.69</v>
      </c>
      <c r="H279" s="5">
        <v>113.07</v>
      </c>
      <c r="J279" s="5">
        <v>45.22</v>
      </c>
      <c r="K279" s="4">
        <v>24047</v>
      </c>
      <c r="N279" s="8">
        <f t="shared" si="30"/>
        <v>48.72</v>
      </c>
      <c r="O279" s="8">
        <f t="shared" si="31"/>
        <v>54.670050000000003</v>
      </c>
      <c r="P279" s="8">
        <f t="shared" si="31"/>
        <v>59.755799999999994</v>
      </c>
      <c r="R279" s="3">
        <f t="shared" si="32"/>
        <v>43532</v>
      </c>
      <c r="V279" s="8">
        <f t="shared" si="36"/>
        <v>59.755799999999994</v>
      </c>
      <c r="W279">
        <f t="shared" si="33"/>
        <v>0</v>
      </c>
      <c r="X279">
        <f t="shared" si="34"/>
        <v>0</v>
      </c>
      <c r="Y279">
        <f t="shared" si="35"/>
        <v>1</v>
      </c>
    </row>
    <row r="280" spans="1:25" x14ac:dyDescent="0.25">
      <c r="A280" s="1">
        <v>43539</v>
      </c>
      <c r="B280" s="5">
        <v>67.92</v>
      </c>
      <c r="C280" s="5">
        <v>63.11</v>
      </c>
      <c r="D280" s="5">
        <v>69.87</v>
      </c>
      <c r="E280" s="5">
        <v>36.26</v>
      </c>
      <c r="F280" s="5">
        <v>114.94</v>
      </c>
      <c r="G280" s="5">
        <v>53.4</v>
      </c>
      <c r="H280" s="5">
        <v>123.53</v>
      </c>
      <c r="J280" s="5">
        <v>51.82</v>
      </c>
      <c r="K280" s="4">
        <v>24867</v>
      </c>
      <c r="N280" s="8">
        <f t="shared" si="30"/>
        <v>55.32</v>
      </c>
      <c r="O280" s="8">
        <f t="shared" si="31"/>
        <v>59.992800000000003</v>
      </c>
      <c r="P280" s="8">
        <f t="shared" si="31"/>
        <v>63.844799999999999</v>
      </c>
      <c r="R280" s="3">
        <f t="shared" si="32"/>
        <v>43539</v>
      </c>
      <c r="V280" s="8">
        <f t="shared" si="36"/>
        <v>63.844799999999999</v>
      </c>
      <c r="W280">
        <f t="shared" si="33"/>
        <v>0</v>
      </c>
      <c r="X280">
        <f t="shared" si="34"/>
        <v>0</v>
      </c>
      <c r="Y280">
        <f t="shared" si="35"/>
        <v>1</v>
      </c>
    </row>
    <row r="281" spans="1:25" x14ac:dyDescent="0.25">
      <c r="A281" s="1">
        <v>43546</v>
      </c>
      <c r="B281" s="5">
        <v>74.92</v>
      </c>
      <c r="C281" s="5">
        <v>68.790000000000006</v>
      </c>
      <c r="D281" s="5">
        <v>75.22</v>
      </c>
      <c r="E281" s="5">
        <v>38.99</v>
      </c>
      <c r="F281" s="5">
        <v>119.48</v>
      </c>
      <c r="G281" s="5">
        <v>63.76</v>
      </c>
      <c r="H281" s="5">
        <v>135.46</v>
      </c>
      <c r="J281" s="5">
        <v>61.82</v>
      </c>
      <c r="K281" s="4">
        <v>20020</v>
      </c>
      <c r="N281" s="8">
        <f t="shared" si="30"/>
        <v>65.319999999999993</v>
      </c>
      <c r="O281" s="8">
        <f t="shared" si="31"/>
        <v>68.247799999999998</v>
      </c>
      <c r="P281" s="8">
        <f t="shared" si="31"/>
        <v>70.424799999999991</v>
      </c>
      <c r="R281" s="3">
        <f t="shared" si="32"/>
        <v>43546</v>
      </c>
      <c r="V281" s="8">
        <f t="shared" si="36"/>
        <v>70.424799999999991</v>
      </c>
      <c r="W281">
        <f t="shared" si="33"/>
        <v>0</v>
      </c>
      <c r="X281">
        <f t="shared" si="34"/>
        <v>0</v>
      </c>
      <c r="Y281">
        <f t="shared" si="35"/>
        <v>1</v>
      </c>
    </row>
    <row r="282" spans="1:25" x14ac:dyDescent="0.25">
      <c r="A282" s="1">
        <v>43553</v>
      </c>
      <c r="B282" s="5">
        <v>81.09</v>
      </c>
      <c r="C282" s="5">
        <v>73.06</v>
      </c>
      <c r="D282" s="5">
        <v>83.15</v>
      </c>
      <c r="E282" s="5">
        <v>43.42</v>
      </c>
      <c r="F282" s="5">
        <v>123.94</v>
      </c>
      <c r="G282" s="5">
        <v>71.239999999999995</v>
      </c>
      <c r="H282" s="5">
        <v>146.11000000000001</v>
      </c>
      <c r="J282" s="5">
        <v>74.540000000000006</v>
      </c>
      <c r="K282" s="4">
        <v>20775</v>
      </c>
      <c r="N282" s="8">
        <f t="shared" si="30"/>
        <v>78.040000000000006</v>
      </c>
      <c r="O282" s="8">
        <f t="shared" si="31"/>
        <v>77.476850000000013</v>
      </c>
      <c r="P282" s="8">
        <f t="shared" si="31"/>
        <v>76.224599999999995</v>
      </c>
      <c r="R282" s="3">
        <f t="shared" si="32"/>
        <v>43553</v>
      </c>
      <c r="V282" s="8">
        <f t="shared" si="36"/>
        <v>78.040000000000006</v>
      </c>
      <c r="W282">
        <f t="shared" si="33"/>
        <v>1</v>
      </c>
      <c r="X282">
        <f t="shared" si="34"/>
        <v>0</v>
      </c>
      <c r="Y282">
        <f t="shared" si="35"/>
        <v>0</v>
      </c>
    </row>
    <row r="283" spans="1:25" x14ac:dyDescent="0.25">
      <c r="A283" s="1">
        <v>43560</v>
      </c>
      <c r="B283" s="5">
        <v>81.64</v>
      </c>
      <c r="C283" s="5">
        <v>73.5</v>
      </c>
      <c r="D283" s="5">
        <v>86.9</v>
      </c>
      <c r="E283" s="5">
        <v>51.04</v>
      </c>
      <c r="F283" s="5">
        <v>130.30000000000001</v>
      </c>
      <c r="G283" s="5">
        <v>64.81</v>
      </c>
      <c r="H283" s="5">
        <v>147.56</v>
      </c>
      <c r="J283" s="5">
        <v>75.91</v>
      </c>
      <c r="K283" s="4">
        <v>13747</v>
      </c>
      <c r="N283" s="8">
        <f t="shared" si="30"/>
        <v>79.41</v>
      </c>
      <c r="O283" s="8">
        <f t="shared" si="31"/>
        <v>78.417599999999993</v>
      </c>
      <c r="P283" s="8">
        <f t="shared" si="31"/>
        <v>76.741599999999991</v>
      </c>
      <c r="R283" s="3">
        <f t="shared" si="32"/>
        <v>43560</v>
      </c>
      <c r="V283" s="8">
        <f t="shared" si="36"/>
        <v>79.41</v>
      </c>
      <c r="W283">
        <f t="shared" si="33"/>
        <v>1</v>
      </c>
      <c r="X283">
        <f t="shared" si="34"/>
        <v>0</v>
      </c>
      <c r="Y283">
        <f t="shared" si="35"/>
        <v>0</v>
      </c>
    </row>
    <row r="284" spans="1:25" x14ac:dyDescent="0.25">
      <c r="A284" s="1">
        <v>43567</v>
      </c>
      <c r="B284" s="5">
        <v>84.1</v>
      </c>
      <c r="C284" s="5">
        <v>74.92</v>
      </c>
      <c r="D284" s="5">
        <v>91.48</v>
      </c>
      <c r="E284" s="5">
        <v>53.72</v>
      </c>
      <c r="F284" s="5">
        <v>136.9</v>
      </c>
      <c r="G284" s="5">
        <v>63.61</v>
      </c>
      <c r="H284" s="5">
        <v>155.28</v>
      </c>
      <c r="J284" s="5">
        <v>74.599999999999994</v>
      </c>
      <c r="K284" s="4">
        <v>15712</v>
      </c>
      <c r="N284" s="8">
        <f t="shared" si="30"/>
        <v>78.099999999999994</v>
      </c>
      <c r="O284" s="8">
        <f t="shared" si="31"/>
        <v>78.906499999999994</v>
      </c>
      <c r="P284" s="8">
        <f t="shared" si="31"/>
        <v>79.053999999999988</v>
      </c>
      <c r="R284" s="3">
        <f t="shared" si="32"/>
        <v>43567</v>
      </c>
      <c r="V284" s="8">
        <f t="shared" si="36"/>
        <v>79.053999999999988</v>
      </c>
      <c r="W284">
        <f t="shared" si="33"/>
        <v>0</v>
      </c>
      <c r="X284">
        <f t="shared" si="34"/>
        <v>0</v>
      </c>
      <c r="Y284">
        <f t="shared" si="35"/>
        <v>1</v>
      </c>
    </row>
    <row r="285" spans="1:25" x14ac:dyDescent="0.25">
      <c r="A285" s="1">
        <v>43574</v>
      </c>
      <c r="B285" s="5">
        <v>87.13</v>
      </c>
      <c r="C285" s="5">
        <v>76.17</v>
      </c>
      <c r="D285" s="5">
        <v>96.39</v>
      </c>
      <c r="E285" s="5">
        <v>56.24</v>
      </c>
      <c r="F285" s="5">
        <v>149.18</v>
      </c>
      <c r="G285" s="5">
        <v>64.75</v>
      </c>
      <c r="H285" s="5">
        <v>161.38999999999999</v>
      </c>
      <c r="J285" s="5">
        <v>78.400000000000006</v>
      </c>
      <c r="K285" s="4">
        <v>17957</v>
      </c>
      <c r="N285" s="8">
        <f t="shared" si="30"/>
        <v>81.900000000000006</v>
      </c>
      <c r="O285" s="8">
        <f t="shared" si="31"/>
        <v>82.215450000000004</v>
      </c>
      <c r="P285" s="8">
        <f t="shared" si="31"/>
        <v>81.902199999999993</v>
      </c>
      <c r="R285" s="3">
        <f t="shared" si="32"/>
        <v>43574</v>
      </c>
      <c r="V285" s="8">
        <f t="shared" si="36"/>
        <v>82.215450000000004</v>
      </c>
      <c r="W285">
        <f t="shared" si="33"/>
        <v>0</v>
      </c>
      <c r="X285">
        <f t="shared" si="34"/>
        <v>1</v>
      </c>
      <c r="Y285">
        <f t="shared" si="35"/>
        <v>0</v>
      </c>
    </row>
    <row r="286" spans="1:25" x14ac:dyDescent="0.25">
      <c r="A286" s="1">
        <v>43581</v>
      </c>
      <c r="B286" s="5">
        <v>86.35</v>
      </c>
      <c r="C286" s="5">
        <v>75.83</v>
      </c>
      <c r="D286" s="5">
        <v>102.61</v>
      </c>
      <c r="E286" s="5">
        <v>56.3</v>
      </c>
      <c r="F286" s="5">
        <v>157.13</v>
      </c>
      <c r="G286" s="5">
        <v>69.13</v>
      </c>
      <c r="H286" s="5">
        <v>144.46</v>
      </c>
      <c r="J286" s="5">
        <v>80.94</v>
      </c>
      <c r="K286" s="4">
        <v>15048</v>
      </c>
      <c r="N286" s="8">
        <f t="shared" si="30"/>
        <v>84.44</v>
      </c>
      <c r="O286" s="8">
        <f t="shared" si="31"/>
        <v>83.122749999999996</v>
      </c>
      <c r="P286" s="8">
        <f t="shared" si="31"/>
        <v>81.168999999999997</v>
      </c>
      <c r="R286" s="3">
        <f t="shared" si="32"/>
        <v>43581</v>
      </c>
      <c r="V286" s="8">
        <f t="shared" si="36"/>
        <v>84.44</v>
      </c>
      <c r="W286">
        <f t="shared" si="33"/>
        <v>1</v>
      </c>
      <c r="X286">
        <f t="shared" si="34"/>
        <v>0</v>
      </c>
      <c r="Y286">
        <f t="shared" si="35"/>
        <v>0</v>
      </c>
    </row>
    <row r="287" spans="1:25" x14ac:dyDescent="0.25">
      <c r="A287" s="1">
        <v>43588</v>
      </c>
      <c r="B287" s="5">
        <v>83.03</v>
      </c>
      <c r="C287" s="5">
        <v>75.84</v>
      </c>
      <c r="D287" s="5">
        <v>108.5</v>
      </c>
      <c r="E287" s="5">
        <v>59.93</v>
      </c>
      <c r="F287" s="5">
        <v>159.63</v>
      </c>
      <c r="G287" s="5">
        <v>68.61</v>
      </c>
      <c r="H287" s="5">
        <v>118.55</v>
      </c>
      <c r="J287" s="5">
        <v>80.709999999999994</v>
      </c>
      <c r="K287" s="4">
        <v>13985</v>
      </c>
      <c r="N287" s="8">
        <f t="shared" si="30"/>
        <v>84.21</v>
      </c>
      <c r="O287" s="8">
        <f t="shared" si="31"/>
        <v>81.463949999999997</v>
      </c>
      <c r="P287" s="8">
        <f t="shared" si="31"/>
        <v>78.048199999999994</v>
      </c>
      <c r="R287" s="3">
        <f t="shared" si="32"/>
        <v>43588</v>
      </c>
      <c r="V287" s="8">
        <f t="shared" si="36"/>
        <v>84.21</v>
      </c>
      <c r="W287">
        <f t="shared" si="33"/>
        <v>1</v>
      </c>
      <c r="X287">
        <f t="shared" si="34"/>
        <v>0</v>
      </c>
      <c r="Y287">
        <f t="shared" si="35"/>
        <v>0</v>
      </c>
    </row>
    <row r="288" spans="1:25" x14ac:dyDescent="0.25">
      <c r="A288" s="1">
        <v>43595</v>
      </c>
      <c r="B288" s="5">
        <v>85.3</v>
      </c>
      <c r="C288" s="5">
        <v>78.38</v>
      </c>
      <c r="D288" s="5">
        <v>107.88</v>
      </c>
      <c r="E288" s="5">
        <v>61.85</v>
      </c>
      <c r="F288" s="5">
        <v>162.22999999999999</v>
      </c>
      <c r="G288" s="5">
        <v>70.44</v>
      </c>
      <c r="H288" s="5">
        <v>122.89</v>
      </c>
      <c r="J288" s="5">
        <v>80.53</v>
      </c>
      <c r="K288" s="4">
        <v>19368</v>
      </c>
      <c r="N288" s="8">
        <f t="shared" si="30"/>
        <v>84.03</v>
      </c>
      <c r="O288" s="8">
        <f t="shared" si="31"/>
        <v>82.429500000000004</v>
      </c>
      <c r="P288" s="8">
        <f t="shared" si="31"/>
        <v>80.181999999999988</v>
      </c>
      <c r="R288" s="3">
        <f t="shared" si="32"/>
        <v>43595</v>
      </c>
      <c r="V288" s="8">
        <f t="shared" si="36"/>
        <v>84.03</v>
      </c>
      <c r="W288">
        <f t="shared" si="33"/>
        <v>1</v>
      </c>
      <c r="X288">
        <f t="shared" si="34"/>
        <v>0</v>
      </c>
      <c r="Y288">
        <f t="shared" si="35"/>
        <v>0</v>
      </c>
    </row>
    <row r="289" spans="1:25" x14ac:dyDescent="0.25">
      <c r="A289" s="1">
        <v>43602</v>
      </c>
      <c r="B289" s="5">
        <v>87.02</v>
      </c>
      <c r="C289" s="5">
        <v>80.209999999999994</v>
      </c>
      <c r="D289" s="5">
        <v>106.74</v>
      </c>
      <c r="E289" s="5">
        <v>61.36</v>
      </c>
      <c r="F289" s="5">
        <v>154.25</v>
      </c>
      <c r="G289" s="5">
        <v>72.430000000000007</v>
      </c>
      <c r="H289" s="5">
        <v>130.66999999999999</v>
      </c>
      <c r="J289" s="5">
        <v>82.07</v>
      </c>
      <c r="K289" s="4">
        <v>11442</v>
      </c>
      <c r="N289" s="8">
        <f t="shared" si="30"/>
        <v>85.57</v>
      </c>
      <c r="O289" s="8">
        <f t="shared" si="31"/>
        <v>83.999300000000005</v>
      </c>
      <c r="P289" s="8">
        <f t="shared" si="31"/>
        <v>81.798799999999986</v>
      </c>
      <c r="R289" s="3">
        <f t="shared" si="32"/>
        <v>43602</v>
      </c>
      <c r="V289" s="8">
        <f t="shared" si="36"/>
        <v>85.57</v>
      </c>
      <c r="W289">
        <f t="shared" si="33"/>
        <v>1</v>
      </c>
      <c r="X289">
        <f t="shared" si="34"/>
        <v>0</v>
      </c>
      <c r="Y289">
        <f t="shared" si="35"/>
        <v>0</v>
      </c>
    </row>
    <row r="290" spans="1:25" x14ac:dyDescent="0.25">
      <c r="A290" s="1">
        <v>43609</v>
      </c>
      <c r="B290" s="5">
        <v>84.86</v>
      </c>
      <c r="C290" s="5">
        <v>79.48</v>
      </c>
      <c r="D290" s="5">
        <v>103.62</v>
      </c>
      <c r="E290" s="5">
        <v>59.98</v>
      </c>
      <c r="F290" s="5">
        <v>142</v>
      </c>
      <c r="G290" s="5">
        <v>74.22</v>
      </c>
      <c r="H290" s="5">
        <v>125.01</v>
      </c>
      <c r="J290" s="5">
        <v>79.97</v>
      </c>
      <c r="K290" s="4">
        <v>6544</v>
      </c>
      <c r="N290" s="8">
        <f t="shared" si="30"/>
        <v>83.47</v>
      </c>
      <c r="O290" s="8">
        <f t="shared" si="31"/>
        <v>81.944900000000004</v>
      </c>
      <c r="P290" s="8">
        <f t="shared" si="31"/>
        <v>79.7684</v>
      </c>
      <c r="R290" s="3">
        <f t="shared" si="32"/>
        <v>43609</v>
      </c>
      <c r="V290" s="8">
        <f t="shared" si="36"/>
        <v>83.47</v>
      </c>
      <c r="W290">
        <f t="shared" si="33"/>
        <v>1</v>
      </c>
      <c r="X290">
        <f t="shared" si="34"/>
        <v>0</v>
      </c>
      <c r="Y290">
        <f t="shared" si="35"/>
        <v>0</v>
      </c>
    </row>
    <row r="291" spans="1:25" x14ac:dyDescent="0.25">
      <c r="A291" s="1">
        <v>43616</v>
      </c>
      <c r="B291" s="5">
        <v>83.65</v>
      </c>
      <c r="C291" s="5">
        <v>81.08</v>
      </c>
      <c r="D291" s="5">
        <v>100.27</v>
      </c>
      <c r="E291" s="5">
        <v>61.8</v>
      </c>
      <c r="F291" s="5">
        <v>131.69</v>
      </c>
      <c r="G291" s="5">
        <v>76.14</v>
      </c>
      <c r="H291" s="5">
        <v>114.86</v>
      </c>
      <c r="J291" s="5">
        <v>77.42</v>
      </c>
      <c r="K291" s="4">
        <v>10153</v>
      </c>
      <c r="N291" s="8">
        <f t="shared" si="30"/>
        <v>80.92</v>
      </c>
      <c r="O291" s="8">
        <f t="shared" si="31"/>
        <v>80.107250000000008</v>
      </c>
      <c r="P291" s="8">
        <f t="shared" si="31"/>
        <v>78.631</v>
      </c>
      <c r="R291" s="3">
        <f t="shared" si="32"/>
        <v>43616</v>
      </c>
      <c r="V291" s="8">
        <f t="shared" si="36"/>
        <v>80.92</v>
      </c>
      <c r="W291">
        <f t="shared" si="33"/>
        <v>1</v>
      </c>
      <c r="X291">
        <f t="shared" si="34"/>
        <v>0</v>
      </c>
      <c r="Y291">
        <f t="shared" si="35"/>
        <v>0</v>
      </c>
    </row>
    <row r="292" spans="1:25" x14ac:dyDescent="0.25">
      <c r="A292" s="1">
        <v>43623</v>
      </c>
      <c r="B292" s="5">
        <v>83.59</v>
      </c>
      <c r="C292" s="5">
        <v>83.79</v>
      </c>
      <c r="D292" s="5">
        <v>97.24</v>
      </c>
      <c r="E292" s="5">
        <v>61.79</v>
      </c>
      <c r="F292" s="5">
        <v>122.2</v>
      </c>
      <c r="G292" s="5">
        <v>80.489999999999995</v>
      </c>
      <c r="H292" s="5">
        <v>108.78</v>
      </c>
      <c r="J292" s="5">
        <v>75.92</v>
      </c>
      <c r="K292" s="4">
        <v>14489</v>
      </c>
      <c r="N292" s="8">
        <f t="shared" si="30"/>
        <v>79.42</v>
      </c>
      <c r="O292" s="8">
        <f t="shared" si="31"/>
        <v>79.329350000000005</v>
      </c>
      <c r="P292" s="8">
        <f t="shared" si="31"/>
        <v>78.574600000000004</v>
      </c>
      <c r="R292" s="3">
        <f t="shared" si="32"/>
        <v>43623</v>
      </c>
      <c r="V292" s="8">
        <f t="shared" si="36"/>
        <v>79.42</v>
      </c>
      <c r="W292">
        <f t="shared" si="33"/>
        <v>1</v>
      </c>
      <c r="X292">
        <f t="shared" si="34"/>
        <v>0</v>
      </c>
      <c r="Y292">
        <f t="shared" si="35"/>
        <v>0</v>
      </c>
    </row>
    <row r="293" spans="1:25" x14ac:dyDescent="0.25">
      <c r="A293" s="1">
        <v>43630</v>
      </c>
      <c r="B293" s="5">
        <v>83.31</v>
      </c>
      <c r="C293" s="5">
        <v>83.39</v>
      </c>
      <c r="D293" s="5">
        <v>94.94</v>
      </c>
      <c r="E293" s="5">
        <v>63.96</v>
      </c>
      <c r="F293" s="5">
        <v>123.92</v>
      </c>
      <c r="G293" s="5">
        <v>79.62</v>
      </c>
      <c r="H293" s="5">
        <v>107.9</v>
      </c>
      <c r="J293" s="5">
        <v>75.53</v>
      </c>
      <c r="K293" s="4">
        <v>20279</v>
      </c>
      <c r="N293" s="8">
        <f t="shared" si="30"/>
        <v>79.03</v>
      </c>
      <c r="O293" s="8">
        <f t="shared" si="31"/>
        <v>79.00415000000001</v>
      </c>
      <c r="P293" s="8">
        <f t="shared" si="31"/>
        <v>78.311399999999992</v>
      </c>
      <c r="R293" s="3">
        <f t="shared" si="32"/>
        <v>43630</v>
      </c>
      <c r="V293" s="8">
        <f t="shared" si="36"/>
        <v>79.03</v>
      </c>
      <c r="W293">
        <f t="shared" si="33"/>
        <v>1</v>
      </c>
      <c r="X293">
        <f t="shared" si="34"/>
        <v>0</v>
      </c>
      <c r="Y293">
        <f t="shared" si="35"/>
        <v>0</v>
      </c>
    </row>
    <row r="294" spans="1:25" x14ac:dyDescent="0.25">
      <c r="A294" s="1">
        <v>43637</v>
      </c>
      <c r="B294" s="5">
        <v>79.2</v>
      </c>
      <c r="C294" s="5">
        <v>80.23</v>
      </c>
      <c r="D294" s="5">
        <v>96</v>
      </c>
      <c r="E294" s="5">
        <v>60.31</v>
      </c>
      <c r="F294" s="5">
        <v>129.30000000000001</v>
      </c>
      <c r="G294" s="5">
        <v>68.819999999999993</v>
      </c>
      <c r="H294" s="5">
        <v>104.3</v>
      </c>
      <c r="J294" s="5">
        <v>76.38</v>
      </c>
      <c r="K294" s="4">
        <v>13543</v>
      </c>
      <c r="N294" s="8">
        <f t="shared" si="30"/>
        <v>79.88</v>
      </c>
      <c r="O294" s="8">
        <f t="shared" si="31"/>
        <v>77.518000000000001</v>
      </c>
      <c r="P294" s="8">
        <f t="shared" si="31"/>
        <v>74.447999999999993</v>
      </c>
      <c r="R294" s="3">
        <f t="shared" si="32"/>
        <v>43637</v>
      </c>
      <c r="V294" s="8">
        <f t="shared" si="36"/>
        <v>79.88</v>
      </c>
      <c r="W294">
        <f t="shared" si="33"/>
        <v>1</v>
      </c>
      <c r="X294">
        <f t="shared" si="34"/>
        <v>0</v>
      </c>
      <c r="Y294">
        <f t="shared" si="35"/>
        <v>0</v>
      </c>
    </row>
    <row r="295" spans="1:25" x14ac:dyDescent="0.25">
      <c r="A295" s="1">
        <v>43644</v>
      </c>
      <c r="B295" s="5">
        <v>74.98</v>
      </c>
      <c r="C295" s="5">
        <v>76.67</v>
      </c>
      <c r="D295" s="5">
        <v>95.92</v>
      </c>
      <c r="E295" s="5">
        <v>55.9</v>
      </c>
      <c r="F295" s="5">
        <v>110.62</v>
      </c>
      <c r="G295" s="5">
        <v>62.63</v>
      </c>
      <c r="H295" s="5">
        <v>101.72</v>
      </c>
      <c r="J295" s="5">
        <v>70.97</v>
      </c>
      <c r="K295" s="4">
        <v>16153</v>
      </c>
      <c r="N295" s="8">
        <f t="shared" si="30"/>
        <v>74.47</v>
      </c>
      <c r="O295" s="8">
        <f t="shared" si="31"/>
        <v>72.850700000000003</v>
      </c>
      <c r="P295" s="8">
        <f t="shared" si="31"/>
        <v>70.481200000000001</v>
      </c>
      <c r="R295" s="3">
        <f t="shared" si="32"/>
        <v>43644</v>
      </c>
      <c r="V295" s="8">
        <f t="shared" si="36"/>
        <v>74.47</v>
      </c>
      <c r="W295">
        <f t="shared" si="33"/>
        <v>1</v>
      </c>
      <c r="X295">
        <f t="shared" si="34"/>
        <v>0</v>
      </c>
      <c r="Y295">
        <f t="shared" si="35"/>
        <v>0</v>
      </c>
    </row>
    <row r="296" spans="1:25" x14ac:dyDescent="0.25">
      <c r="A296" s="1">
        <v>43651</v>
      </c>
      <c r="B296" s="5">
        <v>72.790000000000006</v>
      </c>
      <c r="C296" s="5">
        <v>75.2</v>
      </c>
      <c r="D296" s="5">
        <v>91.81</v>
      </c>
      <c r="E296" s="5">
        <v>55.84</v>
      </c>
      <c r="F296" s="5">
        <v>106.67</v>
      </c>
      <c r="G296" s="5">
        <v>59.78</v>
      </c>
      <c r="H296" s="5">
        <v>98.17</v>
      </c>
      <c r="J296" s="5">
        <v>67.97</v>
      </c>
      <c r="K296" s="4">
        <v>12788</v>
      </c>
      <c r="N296" s="8">
        <f t="shared" si="30"/>
        <v>71.47</v>
      </c>
      <c r="O296" s="8">
        <f t="shared" si="31"/>
        <v>70.332350000000005</v>
      </c>
      <c r="P296" s="8">
        <f t="shared" si="31"/>
        <v>68.422600000000003</v>
      </c>
      <c r="R296" s="3">
        <f t="shared" si="32"/>
        <v>43651</v>
      </c>
      <c r="V296" s="8">
        <f t="shared" si="36"/>
        <v>71.47</v>
      </c>
      <c r="W296">
        <f t="shared" si="33"/>
        <v>1</v>
      </c>
      <c r="X296">
        <f t="shared" si="34"/>
        <v>0</v>
      </c>
      <c r="Y296">
        <f t="shared" si="35"/>
        <v>0</v>
      </c>
    </row>
    <row r="297" spans="1:25" x14ac:dyDescent="0.25">
      <c r="A297" s="1">
        <v>43658</v>
      </c>
      <c r="B297" s="5">
        <v>72.209999999999994</v>
      </c>
      <c r="C297" s="5">
        <v>74.47</v>
      </c>
      <c r="D297" s="5">
        <v>90.63</v>
      </c>
      <c r="E297" s="5">
        <v>52.44</v>
      </c>
      <c r="F297" s="5">
        <v>101.71</v>
      </c>
      <c r="G297" s="5">
        <v>61.35</v>
      </c>
      <c r="H297" s="5">
        <v>99.96</v>
      </c>
      <c r="J297" s="5">
        <v>67.959999999999994</v>
      </c>
      <c r="K297" s="4">
        <v>13446</v>
      </c>
      <c r="N297" s="8">
        <f t="shared" si="30"/>
        <v>71.459999999999994</v>
      </c>
      <c r="O297" s="8">
        <f t="shared" si="31"/>
        <v>70.057649999999995</v>
      </c>
      <c r="P297" s="8">
        <f t="shared" si="31"/>
        <v>67.877399999999994</v>
      </c>
      <c r="R297" s="3">
        <f t="shared" si="32"/>
        <v>43658</v>
      </c>
      <c r="V297" s="8">
        <f t="shared" si="36"/>
        <v>71.459999999999994</v>
      </c>
      <c r="W297">
        <f t="shared" si="33"/>
        <v>1</v>
      </c>
      <c r="X297">
        <f t="shared" si="34"/>
        <v>0</v>
      </c>
      <c r="Y297">
        <f t="shared" si="35"/>
        <v>0</v>
      </c>
    </row>
    <row r="298" spans="1:25" x14ac:dyDescent="0.25">
      <c r="A298" s="1">
        <v>43665</v>
      </c>
      <c r="B298" s="5">
        <v>76.06</v>
      </c>
      <c r="C298" s="5">
        <v>75.099999999999994</v>
      </c>
      <c r="D298" s="5">
        <v>90.28</v>
      </c>
      <c r="E298" s="5">
        <v>53.81</v>
      </c>
      <c r="F298" s="5">
        <v>100.9</v>
      </c>
      <c r="G298" s="5">
        <v>67.739999999999995</v>
      </c>
      <c r="H298" s="5">
        <v>111.5</v>
      </c>
      <c r="J298" s="5">
        <v>71.150000000000006</v>
      </c>
      <c r="K298" s="4">
        <v>12331</v>
      </c>
      <c r="N298" s="8">
        <f t="shared" si="30"/>
        <v>74.650000000000006</v>
      </c>
      <c r="O298" s="8">
        <f t="shared" si="31"/>
        <v>73.442900000000009</v>
      </c>
      <c r="P298" s="8">
        <f t="shared" si="31"/>
        <v>71.496399999999994</v>
      </c>
      <c r="R298" s="3">
        <f t="shared" si="32"/>
        <v>43665</v>
      </c>
      <c r="V298" s="8">
        <f t="shared" si="36"/>
        <v>74.650000000000006</v>
      </c>
      <c r="W298">
        <f t="shared" si="33"/>
        <v>1</v>
      </c>
      <c r="X298">
        <f t="shared" si="34"/>
        <v>0</v>
      </c>
      <c r="Y298">
        <f t="shared" si="35"/>
        <v>0</v>
      </c>
    </row>
    <row r="299" spans="1:25" x14ac:dyDescent="0.25">
      <c r="A299" s="1">
        <v>43672</v>
      </c>
      <c r="B299" s="5">
        <v>82.18</v>
      </c>
      <c r="C299" s="5">
        <v>76.61</v>
      </c>
      <c r="D299" s="5">
        <v>90.7</v>
      </c>
      <c r="E299" s="5">
        <v>55.24</v>
      </c>
      <c r="F299" s="5">
        <v>104.47</v>
      </c>
      <c r="G299" s="5">
        <v>75.69</v>
      </c>
      <c r="H299" s="5">
        <v>131.71</v>
      </c>
      <c r="J299" s="5">
        <v>81.8</v>
      </c>
      <c r="K299" s="4">
        <v>16477</v>
      </c>
      <c r="N299" s="8">
        <f t="shared" si="30"/>
        <v>85.3</v>
      </c>
      <c r="O299" s="8">
        <f t="shared" si="31"/>
        <v>81.613699999999994</v>
      </c>
      <c r="P299" s="8">
        <f t="shared" si="31"/>
        <v>77.249200000000002</v>
      </c>
      <c r="R299" s="3">
        <f t="shared" si="32"/>
        <v>43672</v>
      </c>
      <c r="V299" s="8">
        <f t="shared" si="36"/>
        <v>85.3</v>
      </c>
      <c r="W299">
        <f t="shared" si="33"/>
        <v>1</v>
      </c>
      <c r="X299">
        <f t="shared" si="34"/>
        <v>0</v>
      </c>
      <c r="Y299">
        <f t="shared" si="35"/>
        <v>0</v>
      </c>
    </row>
    <row r="300" spans="1:25" x14ac:dyDescent="0.25">
      <c r="A300" s="1">
        <v>43679</v>
      </c>
      <c r="B300" s="5">
        <v>86.62</v>
      </c>
      <c r="C300" s="5">
        <v>75.63</v>
      </c>
      <c r="D300" s="5">
        <v>93.93</v>
      </c>
      <c r="E300" s="5">
        <v>54.27</v>
      </c>
      <c r="F300" s="5">
        <v>108.15</v>
      </c>
      <c r="G300" s="5">
        <v>82.05</v>
      </c>
      <c r="H300" s="5">
        <v>149.11000000000001</v>
      </c>
      <c r="J300" s="5">
        <v>80.52</v>
      </c>
      <c r="K300" s="4">
        <v>9352</v>
      </c>
      <c r="N300" s="8">
        <f t="shared" ref="N300:N345" si="37">N$3*($J300+N$5)+N$4*($B300*N$6+N$7)</f>
        <v>84.02</v>
      </c>
      <c r="O300" s="8">
        <f t="shared" si="31"/>
        <v>83.038299999999992</v>
      </c>
      <c r="P300" s="8">
        <f t="shared" si="31"/>
        <v>81.422799999999995</v>
      </c>
      <c r="R300" s="3">
        <f t="shared" si="32"/>
        <v>43679</v>
      </c>
      <c r="V300" s="8">
        <f t="shared" si="36"/>
        <v>84.02</v>
      </c>
      <c r="W300">
        <f t="shared" si="33"/>
        <v>1</v>
      </c>
      <c r="X300">
        <f t="shared" si="34"/>
        <v>0</v>
      </c>
      <c r="Y300">
        <f t="shared" si="35"/>
        <v>0</v>
      </c>
    </row>
    <row r="301" spans="1:25" x14ac:dyDescent="0.25">
      <c r="A301" s="1">
        <v>43686</v>
      </c>
      <c r="B301" s="5">
        <v>88.88</v>
      </c>
      <c r="C301" s="5">
        <v>74.930000000000007</v>
      </c>
      <c r="D301" s="5">
        <v>93.2</v>
      </c>
      <c r="E301" s="5">
        <v>53.48</v>
      </c>
      <c r="F301" s="5">
        <v>110.97</v>
      </c>
      <c r="G301" s="5">
        <v>84.29</v>
      </c>
      <c r="H301" s="5">
        <v>159.43</v>
      </c>
      <c r="J301" s="5">
        <v>74.180000000000007</v>
      </c>
      <c r="K301" s="4">
        <v>20215</v>
      </c>
      <c r="N301" s="8">
        <f t="shared" si="37"/>
        <v>77.680000000000007</v>
      </c>
      <c r="O301" s="8">
        <f t="shared" si="31"/>
        <v>80.919200000000004</v>
      </c>
      <c r="P301" s="8">
        <f t="shared" si="31"/>
        <v>83.547199999999989</v>
      </c>
      <c r="R301" s="3">
        <f t="shared" si="32"/>
        <v>43686</v>
      </c>
      <c r="V301" s="8">
        <f t="shared" si="36"/>
        <v>83.547199999999989</v>
      </c>
      <c r="W301">
        <f t="shared" si="33"/>
        <v>0</v>
      </c>
      <c r="X301">
        <f t="shared" si="34"/>
        <v>0</v>
      </c>
      <c r="Y301">
        <f t="shared" si="35"/>
        <v>1</v>
      </c>
    </row>
    <row r="302" spans="1:25" x14ac:dyDescent="0.25">
      <c r="A302" s="1">
        <v>43693</v>
      </c>
      <c r="B302" s="5">
        <v>88.56</v>
      </c>
      <c r="C302" s="5">
        <v>74.86</v>
      </c>
      <c r="D302" s="5">
        <v>92.27</v>
      </c>
      <c r="E302" s="5">
        <v>52.31</v>
      </c>
      <c r="F302" s="5">
        <v>110.85</v>
      </c>
      <c r="G302" s="5">
        <v>76.11</v>
      </c>
      <c r="H302" s="5">
        <v>172.27</v>
      </c>
      <c r="J302" s="5">
        <v>70.48</v>
      </c>
      <c r="K302" s="4">
        <v>19594</v>
      </c>
      <c r="N302" s="8">
        <f t="shared" si="37"/>
        <v>73.98</v>
      </c>
      <c r="O302" s="8">
        <f t="shared" si="31"/>
        <v>78.920400000000001</v>
      </c>
      <c r="P302" s="8">
        <f t="shared" si="31"/>
        <v>83.246399999999994</v>
      </c>
      <c r="R302" s="3">
        <f t="shared" si="32"/>
        <v>43693</v>
      </c>
      <c r="V302" s="8">
        <f t="shared" si="36"/>
        <v>83.246399999999994</v>
      </c>
      <c r="W302">
        <f t="shared" si="33"/>
        <v>0</v>
      </c>
      <c r="X302">
        <f t="shared" si="34"/>
        <v>0</v>
      </c>
      <c r="Y302">
        <f t="shared" si="35"/>
        <v>1</v>
      </c>
    </row>
    <row r="303" spans="1:25" x14ac:dyDescent="0.25">
      <c r="A303" s="1">
        <v>43700</v>
      </c>
      <c r="B303" s="5">
        <v>81.94</v>
      </c>
      <c r="C303" s="5">
        <v>72.31</v>
      </c>
      <c r="D303" s="5">
        <v>93.07</v>
      </c>
      <c r="E303" s="5">
        <v>49.86</v>
      </c>
      <c r="F303" s="5">
        <v>113.63</v>
      </c>
      <c r="G303" s="5">
        <v>60.43</v>
      </c>
      <c r="H303" s="5">
        <v>159.57</v>
      </c>
      <c r="J303" s="5">
        <v>67.83</v>
      </c>
      <c r="K303" s="4">
        <v>22233</v>
      </c>
      <c r="N303" s="8">
        <f t="shared" si="37"/>
        <v>71.33</v>
      </c>
      <c r="O303" s="8">
        <f t="shared" si="31"/>
        <v>74.517099999999999</v>
      </c>
      <c r="P303" s="8">
        <f t="shared" si="31"/>
        <v>77.023599999999988</v>
      </c>
      <c r="R303" s="3">
        <f t="shared" si="32"/>
        <v>43700</v>
      </c>
      <c r="V303" s="8">
        <f t="shared" si="36"/>
        <v>77.023599999999988</v>
      </c>
      <c r="W303">
        <f t="shared" si="33"/>
        <v>0</v>
      </c>
      <c r="X303">
        <f t="shared" si="34"/>
        <v>0</v>
      </c>
      <c r="Y303">
        <f t="shared" si="35"/>
        <v>1</v>
      </c>
    </row>
    <row r="304" spans="1:25" x14ac:dyDescent="0.25">
      <c r="A304" s="1">
        <v>43707</v>
      </c>
      <c r="B304" s="5">
        <v>73.790000000000006</v>
      </c>
      <c r="C304" s="5">
        <v>70.22</v>
      </c>
      <c r="D304" s="5">
        <v>94.28</v>
      </c>
      <c r="E304" s="5">
        <v>49.59</v>
      </c>
      <c r="F304" s="5">
        <v>114.08</v>
      </c>
      <c r="G304" s="5">
        <v>57.35</v>
      </c>
      <c r="H304" s="5">
        <v>117.39</v>
      </c>
      <c r="J304" s="5">
        <v>61.04</v>
      </c>
      <c r="K304" s="4">
        <v>14633</v>
      </c>
      <c r="N304" s="8">
        <f t="shared" si="37"/>
        <v>64.539999999999992</v>
      </c>
      <c r="O304" s="8">
        <f t="shared" si="31"/>
        <v>67.332349999999991</v>
      </c>
      <c r="P304" s="8">
        <f t="shared" si="31"/>
        <v>69.3626</v>
      </c>
      <c r="R304" s="3">
        <f t="shared" si="32"/>
        <v>43707</v>
      </c>
      <c r="V304" s="8">
        <f t="shared" si="36"/>
        <v>69.3626</v>
      </c>
      <c r="W304">
        <f t="shared" si="33"/>
        <v>0</v>
      </c>
      <c r="X304">
        <f t="shared" si="34"/>
        <v>0</v>
      </c>
      <c r="Y304">
        <f t="shared" si="35"/>
        <v>1</v>
      </c>
    </row>
    <row r="305" spans="1:25" x14ac:dyDescent="0.25">
      <c r="A305" s="1">
        <v>43714</v>
      </c>
      <c r="B305" s="5">
        <v>73.19</v>
      </c>
      <c r="C305" s="5">
        <v>71.64</v>
      </c>
      <c r="D305" s="5">
        <v>94.5</v>
      </c>
      <c r="E305" s="5">
        <v>50.79</v>
      </c>
      <c r="F305" s="5">
        <v>110.19</v>
      </c>
      <c r="G305" s="5">
        <v>58.61</v>
      </c>
      <c r="H305" s="5">
        <v>108.96</v>
      </c>
      <c r="J305" s="5">
        <v>54.66</v>
      </c>
      <c r="K305" s="4">
        <v>10717</v>
      </c>
      <c r="N305" s="8">
        <f t="shared" si="37"/>
        <v>58.16</v>
      </c>
      <c r="O305" s="8">
        <f t="shared" si="31"/>
        <v>63.863349999999997</v>
      </c>
      <c r="P305" s="8">
        <f t="shared" si="31"/>
        <v>68.798599999999993</v>
      </c>
      <c r="R305" s="3">
        <f t="shared" si="32"/>
        <v>43714</v>
      </c>
      <c r="V305" s="8">
        <f t="shared" si="36"/>
        <v>68.798599999999993</v>
      </c>
      <c r="W305">
        <f t="shared" si="33"/>
        <v>0</v>
      </c>
      <c r="X305">
        <f t="shared" si="34"/>
        <v>0</v>
      </c>
      <c r="Y305">
        <f t="shared" si="35"/>
        <v>1</v>
      </c>
    </row>
    <row r="306" spans="1:25" x14ac:dyDescent="0.25">
      <c r="A306" s="1">
        <v>43721</v>
      </c>
      <c r="B306" s="5">
        <v>70.010000000000005</v>
      </c>
      <c r="C306" s="5">
        <v>70.66</v>
      </c>
      <c r="D306" s="5">
        <v>90.34</v>
      </c>
      <c r="E306" s="5">
        <v>49.43</v>
      </c>
      <c r="F306" s="5">
        <v>108.58</v>
      </c>
      <c r="G306" s="5">
        <v>60.84</v>
      </c>
      <c r="H306" s="5">
        <v>99.36</v>
      </c>
      <c r="J306" s="5">
        <v>47.92</v>
      </c>
      <c r="K306" s="4">
        <v>37615</v>
      </c>
      <c r="N306" s="8">
        <f t="shared" si="37"/>
        <v>51.42</v>
      </c>
      <c r="O306" s="8">
        <f t="shared" si="31"/>
        <v>59.014650000000003</v>
      </c>
      <c r="P306" s="8">
        <f t="shared" si="31"/>
        <v>65.809399999999997</v>
      </c>
      <c r="R306" s="3">
        <f t="shared" si="32"/>
        <v>43721</v>
      </c>
      <c r="V306" s="8">
        <f t="shared" si="36"/>
        <v>65.809399999999997</v>
      </c>
      <c r="W306">
        <f t="shared" si="33"/>
        <v>0</v>
      </c>
      <c r="X306">
        <f t="shared" si="34"/>
        <v>0</v>
      </c>
      <c r="Y306">
        <f t="shared" si="35"/>
        <v>1</v>
      </c>
    </row>
    <row r="307" spans="1:25" x14ac:dyDescent="0.25">
      <c r="A307" s="1">
        <v>43728</v>
      </c>
      <c r="B307" s="5">
        <v>68.63</v>
      </c>
      <c r="C307" s="5">
        <v>69.13</v>
      </c>
      <c r="D307" s="5">
        <v>84.48</v>
      </c>
      <c r="E307" s="5">
        <v>48.15</v>
      </c>
      <c r="F307" s="5">
        <v>108.17</v>
      </c>
      <c r="G307" s="5">
        <v>59.45</v>
      </c>
      <c r="H307" s="5">
        <v>93.36</v>
      </c>
      <c r="J307" s="5">
        <v>45.04</v>
      </c>
      <c r="K307" s="4">
        <v>29782</v>
      </c>
      <c r="N307" s="8">
        <f t="shared" si="37"/>
        <v>48.54</v>
      </c>
      <c r="O307" s="8">
        <f t="shared" si="31"/>
        <v>56.932949999999991</v>
      </c>
      <c r="P307" s="8">
        <f t="shared" si="31"/>
        <v>64.512199999999993</v>
      </c>
      <c r="R307" s="3">
        <f t="shared" si="32"/>
        <v>43728</v>
      </c>
      <c r="V307" s="8">
        <f t="shared" si="36"/>
        <v>64.512199999999993</v>
      </c>
      <c r="W307">
        <f t="shared" si="33"/>
        <v>0</v>
      </c>
      <c r="X307">
        <f t="shared" si="34"/>
        <v>0</v>
      </c>
      <c r="Y307">
        <f t="shared" si="35"/>
        <v>1</v>
      </c>
    </row>
    <row r="308" spans="1:25" x14ac:dyDescent="0.25">
      <c r="A308" s="1">
        <v>43735</v>
      </c>
      <c r="B308" s="5">
        <v>71.12</v>
      </c>
      <c r="C308" s="5">
        <v>68.48</v>
      </c>
      <c r="D308" s="5">
        <v>83.93</v>
      </c>
      <c r="E308" s="5">
        <v>49.23</v>
      </c>
      <c r="F308" s="5">
        <v>109.58</v>
      </c>
      <c r="G308" s="5">
        <v>62.05</v>
      </c>
      <c r="H308" s="5">
        <v>104.88</v>
      </c>
      <c r="J308" s="5">
        <v>47.04</v>
      </c>
      <c r="K308" s="4">
        <v>27952</v>
      </c>
      <c r="N308" s="8">
        <f t="shared" si="37"/>
        <v>50.54</v>
      </c>
      <c r="O308" s="8">
        <f t="shared" si="31"/>
        <v>59.090800000000002</v>
      </c>
      <c r="P308" s="8">
        <f t="shared" si="31"/>
        <v>66.852800000000002</v>
      </c>
      <c r="R308" s="3">
        <f t="shared" si="32"/>
        <v>43735</v>
      </c>
      <c r="V308" s="8">
        <f t="shared" si="36"/>
        <v>66.852800000000002</v>
      </c>
      <c r="W308">
        <f t="shared" si="33"/>
        <v>0</v>
      </c>
      <c r="X308">
        <f t="shared" si="34"/>
        <v>0</v>
      </c>
      <c r="Y308">
        <f t="shared" si="35"/>
        <v>1</v>
      </c>
    </row>
    <row r="309" spans="1:25" x14ac:dyDescent="0.25">
      <c r="A309" s="1">
        <v>43742</v>
      </c>
      <c r="B309" s="5">
        <v>74.73</v>
      </c>
      <c r="C309" s="5">
        <v>68.45</v>
      </c>
      <c r="D309" s="5">
        <v>84.58</v>
      </c>
      <c r="E309" s="5">
        <v>51.55</v>
      </c>
      <c r="F309" s="5">
        <v>111.08</v>
      </c>
      <c r="G309" s="5">
        <v>61.97</v>
      </c>
      <c r="H309" s="5">
        <v>125.02</v>
      </c>
      <c r="J309" s="5">
        <v>49.72</v>
      </c>
      <c r="K309" s="4">
        <v>20110</v>
      </c>
      <c r="N309" s="8">
        <f t="shared" si="37"/>
        <v>53.22</v>
      </c>
      <c r="O309" s="8">
        <f t="shared" si="31"/>
        <v>62.109450000000002</v>
      </c>
      <c r="P309" s="8">
        <f t="shared" si="31"/>
        <v>70.246200000000002</v>
      </c>
      <c r="R309" s="3">
        <f t="shared" si="32"/>
        <v>43742</v>
      </c>
      <c r="V309" s="8">
        <f t="shared" si="36"/>
        <v>70.246200000000002</v>
      </c>
      <c r="W309">
        <f t="shared" si="33"/>
        <v>0</v>
      </c>
      <c r="X309">
        <f t="shared" si="34"/>
        <v>0</v>
      </c>
      <c r="Y309">
        <f t="shared" si="35"/>
        <v>1</v>
      </c>
    </row>
    <row r="310" spans="1:25" x14ac:dyDescent="0.25">
      <c r="A310" s="1">
        <v>43749</v>
      </c>
      <c r="B310" s="5">
        <v>77.13</v>
      </c>
      <c r="C310" s="5">
        <v>69.81</v>
      </c>
      <c r="D310" s="5">
        <v>85.68</v>
      </c>
      <c r="E310" s="5">
        <v>53.43</v>
      </c>
      <c r="F310" s="5">
        <v>112.35</v>
      </c>
      <c r="G310" s="5">
        <v>58.78</v>
      </c>
      <c r="H310" s="5">
        <v>140.41</v>
      </c>
      <c r="J310" s="5">
        <v>53.9</v>
      </c>
      <c r="K310" s="4">
        <v>25410</v>
      </c>
      <c r="N310" s="8">
        <f t="shared" si="37"/>
        <v>57.4</v>
      </c>
      <c r="O310" s="8">
        <f t="shared" si="31"/>
        <v>65.315449999999998</v>
      </c>
      <c r="P310" s="8">
        <f t="shared" si="31"/>
        <v>72.502199999999988</v>
      </c>
      <c r="R310" s="3">
        <f t="shared" si="32"/>
        <v>43749</v>
      </c>
      <c r="V310" s="8">
        <f t="shared" si="36"/>
        <v>72.502199999999988</v>
      </c>
      <c r="W310">
        <f t="shared" si="33"/>
        <v>0</v>
      </c>
      <c r="X310">
        <f t="shared" si="34"/>
        <v>0</v>
      </c>
      <c r="Y310">
        <f t="shared" si="35"/>
        <v>1</v>
      </c>
    </row>
    <row r="311" spans="1:25" x14ac:dyDescent="0.25">
      <c r="A311" s="1">
        <v>43756</v>
      </c>
      <c r="B311" s="5">
        <v>77.41</v>
      </c>
      <c r="C311" s="5">
        <v>70.760000000000005</v>
      </c>
      <c r="D311" s="5">
        <v>84.86</v>
      </c>
      <c r="E311" s="5">
        <v>56.3</v>
      </c>
      <c r="F311" s="5">
        <v>118.16</v>
      </c>
      <c r="G311" s="5">
        <v>62.32</v>
      </c>
      <c r="H311" s="5">
        <v>132.15</v>
      </c>
      <c r="J311" s="5">
        <v>59.06</v>
      </c>
      <c r="K311" s="4">
        <v>20393</v>
      </c>
      <c r="N311" s="8">
        <f t="shared" si="37"/>
        <v>62.56</v>
      </c>
      <c r="O311" s="8">
        <f t="shared" si="31"/>
        <v>68.025649999999999</v>
      </c>
      <c r="P311" s="8">
        <f t="shared" ref="O311:P345" si="38">P$3*($J311+P$5)+P$4*($B311*P$6+P$7)</f>
        <v>72.7654</v>
      </c>
      <c r="R311" s="3">
        <f t="shared" si="32"/>
        <v>43756</v>
      </c>
      <c r="V311" s="8">
        <f t="shared" si="36"/>
        <v>72.7654</v>
      </c>
      <c r="W311">
        <f t="shared" si="33"/>
        <v>0</v>
      </c>
      <c r="X311">
        <f t="shared" si="34"/>
        <v>0</v>
      </c>
      <c r="Y311">
        <f t="shared" si="35"/>
        <v>1</v>
      </c>
    </row>
    <row r="312" spans="1:25" x14ac:dyDescent="0.25">
      <c r="A312" s="1">
        <v>43763</v>
      </c>
      <c r="B312" s="5">
        <v>76.150000000000006</v>
      </c>
      <c r="C312" s="5">
        <v>69.31</v>
      </c>
      <c r="D312" s="5">
        <v>84.94</v>
      </c>
      <c r="E312" s="5">
        <v>59.49</v>
      </c>
      <c r="F312" s="5">
        <v>122.9</v>
      </c>
      <c r="G312" s="5">
        <v>65.400000000000006</v>
      </c>
      <c r="H312" s="5">
        <v>116.35</v>
      </c>
      <c r="J312" s="5">
        <v>55.24</v>
      </c>
      <c r="K312" s="4">
        <v>35195</v>
      </c>
      <c r="N312" s="8">
        <f t="shared" si="37"/>
        <v>58.74</v>
      </c>
      <c r="O312" s="8">
        <f t="shared" si="38"/>
        <v>65.529750000000007</v>
      </c>
      <c r="P312" s="8">
        <f t="shared" si="38"/>
        <v>71.581000000000003</v>
      </c>
      <c r="R312" s="3">
        <f t="shared" si="32"/>
        <v>43763</v>
      </c>
      <c r="V312" s="8">
        <f t="shared" si="36"/>
        <v>71.581000000000003</v>
      </c>
      <c r="W312">
        <f t="shared" si="33"/>
        <v>0</v>
      </c>
      <c r="X312">
        <f t="shared" si="34"/>
        <v>0</v>
      </c>
      <c r="Y312">
        <f t="shared" si="35"/>
        <v>1</v>
      </c>
    </row>
    <row r="313" spans="1:25" x14ac:dyDescent="0.25">
      <c r="A313" s="1">
        <v>43770</v>
      </c>
      <c r="B313" s="5">
        <v>75.98</v>
      </c>
      <c r="C313" s="5">
        <v>68.569999999999993</v>
      </c>
      <c r="D313" s="5">
        <v>84.72</v>
      </c>
      <c r="E313" s="5">
        <v>63.42</v>
      </c>
      <c r="F313" s="5">
        <v>126.27</v>
      </c>
      <c r="G313" s="5">
        <v>68.209999999999994</v>
      </c>
      <c r="H313" s="5">
        <v>109.8</v>
      </c>
      <c r="J313" s="5">
        <v>49.71</v>
      </c>
      <c r="K313" s="4">
        <v>29140</v>
      </c>
      <c r="N313" s="8">
        <f t="shared" si="37"/>
        <v>53.21</v>
      </c>
      <c r="O313" s="8">
        <f t="shared" si="38"/>
        <v>62.685699999999997</v>
      </c>
      <c r="P313" s="8">
        <f t="shared" si="38"/>
        <v>71.421199999999999</v>
      </c>
      <c r="R313" s="3">
        <f t="shared" si="32"/>
        <v>43770</v>
      </c>
      <c r="V313" s="8">
        <f t="shared" si="36"/>
        <v>71.421199999999999</v>
      </c>
      <c r="W313">
        <f t="shared" si="33"/>
        <v>0</v>
      </c>
      <c r="X313">
        <f t="shared" si="34"/>
        <v>0</v>
      </c>
      <c r="Y313">
        <f t="shared" si="35"/>
        <v>1</v>
      </c>
    </row>
    <row r="314" spans="1:25" x14ac:dyDescent="0.25">
      <c r="A314" s="1">
        <v>43777</v>
      </c>
      <c r="B314" s="5">
        <v>80.5</v>
      </c>
      <c r="C314" s="5">
        <v>69.790000000000006</v>
      </c>
      <c r="D314" s="5">
        <v>86.75</v>
      </c>
      <c r="E314" s="5">
        <v>66.34</v>
      </c>
      <c r="F314" s="5">
        <v>129.81</v>
      </c>
      <c r="G314" s="5">
        <v>79.03</v>
      </c>
      <c r="H314" s="5">
        <v>114.44</v>
      </c>
      <c r="J314" s="5">
        <v>45.64</v>
      </c>
      <c r="K314" s="4">
        <v>21629</v>
      </c>
      <c r="N314" s="8">
        <f t="shared" si="37"/>
        <v>49.14</v>
      </c>
      <c r="O314" s="8">
        <f t="shared" si="38"/>
        <v>62.752500000000005</v>
      </c>
      <c r="P314" s="8">
        <f t="shared" si="38"/>
        <v>75.67</v>
      </c>
      <c r="R314" s="3">
        <f t="shared" si="32"/>
        <v>43777</v>
      </c>
      <c r="V314" s="8">
        <f t="shared" si="36"/>
        <v>75.67</v>
      </c>
      <c r="W314">
        <f t="shared" si="33"/>
        <v>0</v>
      </c>
      <c r="X314">
        <f t="shared" si="34"/>
        <v>0</v>
      </c>
      <c r="Y314">
        <f t="shared" si="35"/>
        <v>1</v>
      </c>
    </row>
    <row r="315" spans="1:25" x14ac:dyDescent="0.25">
      <c r="A315" s="1">
        <v>43784</v>
      </c>
      <c r="B315" s="5">
        <v>87.3</v>
      </c>
      <c r="C315" s="5">
        <v>70.709999999999994</v>
      </c>
      <c r="D315" s="5">
        <v>87.76</v>
      </c>
      <c r="E315" s="5">
        <v>69.83</v>
      </c>
      <c r="F315" s="5">
        <v>132.86000000000001</v>
      </c>
      <c r="G315" s="5">
        <v>92.68</v>
      </c>
      <c r="H315" s="5">
        <v>129.52000000000001</v>
      </c>
      <c r="J315" s="5">
        <v>42.15</v>
      </c>
      <c r="K315" s="4">
        <v>28103</v>
      </c>
      <c r="N315" s="8">
        <f t="shared" si="37"/>
        <v>45.65</v>
      </c>
      <c r="O315" s="8">
        <f t="shared" si="38"/>
        <v>64.169499999999999</v>
      </c>
      <c r="P315" s="8">
        <f t="shared" si="38"/>
        <v>82.061999999999998</v>
      </c>
      <c r="R315" s="3">
        <f t="shared" si="32"/>
        <v>43784</v>
      </c>
      <c r="V315" s="8">
        <f t="shared" si="36"/>
        <v>82.061999999999998</v>
      </c>
      <c r="W315">
        <f t="shared" si="33"/>
        <v>0</v>
      </c>
      <c r="X315">
        <f t="shared" si="34"/>
        <v>0</v>
      </c>
      <c r="Y315">
        <f t="shared" si="35"/>
        <v>1</v>
      </c>
    </row>
    <row r="316" spans="1:25" x14ac:dyDescent="0.25">
      <c r="A316" s="1">
        <v>43791</v>
      </c>
      <c r="B316" s="5">
        <v>84.99</v>
      </c>
      <c r="C316" s="5">
        <v>69.75</v>
      </c>
      <c r="D316" s="5">
        <v>89.49</v>
      </c>
      <c r="E316" s="5">
        <v>72.569999999999993</v>
      </c>
      <c r="F316" s="5">
        <v>135.04</v>
      </c>
      <c r="G316" s="5">
        <v>89.43</v>
      </c>
      <c r="H316" s="5">
        <v>118.35</v>
      </c>
      <c r="J316" s="5">
        <v>42.06</v>
      </c>
      <c r="K316" s="4">
        <v>30681</v>
      </c>
      <c r="N316" s="8">
        <f t="shared" si="37"/>
        <v>45.56</v>
      </c>
      <c r="O316" s="8">
        <f t="shared" si="38"/>
        <v>63.050350000000002</v>
      </c>
      <c r="P316" s="8">
        <f t="shared" si="38"/>
        <v>79.890599999999992</v>
      </c>
      <c r="R316" s="3">
        <f t="shared" si="32"/>
        <v>43791</v>
      </c>
      <c r="V316" s="8">
        <f t="shared" si="36"/>
        <v>79.890599999999992</v>
      </c>
      <c r="W316">
        <f t="shared" si="33"/>
        <v>0</v>
      </c>
      <c r="X316">
        <f t="shared" si="34"/>
        <v>0</v>
      </c>
      <c r="Y316">
        <f t="shared" si="35"/>
        <v>1</v>
      </c>
    </row>
    <row r="317" spans="1:25" x14ac:dyDescent="0.25">
      <c r="A317" s="1">
        <v>43798</v>
      </c>
      <c r="B317" s="5">
        <v>82.03</v>
      </c>
      <c r="C317" s="5">
        <v>72.09</v>
      </c>
      <c r="D317" s="5">
        <v>90.93</v>
      </c>
      <c r="E317" s="5">
        <v>70.3</v>
      </c>
      <c r="F317" s="5">
        <v>131.94</v>
      </c>
      <c r="G317" s="5">
        <v>85.22</v>
      </c>
      <c r="H317" s="5">
        <v>102.92</v>
      </c>
      <c r="J317" s="5">
        <v>42.36</v>
      </c>
      <c r="K317" s="4">
        <v>21689</v>
      </c>
      <c r="N317" s="8">
        <f t="shared" si="37"/>
        <v>45.86</v>
      </c>
      <c r="O317" s="8">
        <f t="shared" si="38"/>
        <v>61.823950000000004</v>
      </c>
      <c r="P317" s="8">
        <f t="shared" si="38"/>
        <v>77.108199999999997</v>
      </c>
      <c r="R317" s="3">
        <f t="shared" si="32"/>
        <v>43798</v>
      </c>
      <c r="V317" s="8">
        <f t="shared" si="36"/>
        <v>77.108199999999997</v>
      </c>
      <c r="W317">
        <f t="shared" si="33"/>
        <v>0</v>
      </c>
      <c r="X317">
        <f t="shared" si="34"/>
        <v>0</v>
      </c>
      <c r="Y317">
        <f t="shared" si="35"/>
        <v>1</v>
      </c>
    </row>
    <row r="318" spans="1:25" x14ac:dyDescent="0.25">
      <c r="A318" s="1">
        <v>43805</v>
      </c>
      <c r="B318" s="5">
        <v>81.58</v>
      </c>
      <c r="C318" s="5">
        <v>72.41</v>
      </c>
      <c r="D318" s="5">
        <v>91.34</v>
      </c>
      <c r="E318" s="5">
        <v>73.23</v>
      </c>
      <c r="F318" s="5">
        <v>132.1</v>
      </c>
      <c r="G318" s="5">
        <v>85.38</v>
      </c>
      <c r="H318" s="5">
        <v>99.25</v>
      </c>
      <c r="J318" s="5">
        <v>45.52</v>
      </c>
      <c r="K318" s="4">
        <v>21926</v>
      </c>
      <c r="N318" s="8">
        <f t="shared" si="37"/>
        <v>49.02</v>
      </c>
      <c r="O318" s="8">
        <f t="shared" si="38"/>
        <v>63.194699999999997</v>
      </c>
      <c r="P318" s="8">
        <f t="shared" si="38"/>
        <v>76.685199999999995</v>
      </c>
      <c r="R318" s="3">
        <f t="shared" si="32"/>
        <v>43805</v>
      </c>
      <c r="V318" s="8">
        <f t="shared" si="36"/>
        <v>76.685199999999995</v>
      </c>
      <c r="W318">
        <f t="shared" si="33"/>
        <v>0</v>
      </c>
      <c r="X318">
        <f t="shared" si="34"/>
        <v>0</v>
      </c>
      <c r="Y318">
        <f t="shared" si="35"/>
        <v>1</v>
      </c>
    </row>
    <row r="319" spans="1:25" x14ac:dyDescent="0.25">
      <c r="A319" s="1">
        <v>43812</v>
      </c>
      <c r="B319" s="5">
        <v>82.37</v>
      </c>
      <c r="C319" s="5">
        <v>71.38</v>
      </c>
      <c r="D319" s="5">
        <v>91.35</v>
      </c>
      <c r="E319" s="5">
        <v>77.36</v>
      </c>
      <c r="F319" s="5">
        <v>132.49</v>
      </c>
      <c r="G319" s="5">
        <v>86.95</v>
      </c>
      <c r="H319" s="5">
        <v>98.95</v>
      </c>
      <c r="J319" s="5">
        <v>46.98</v>
      </c>
      <c r="K319" s="4">
        <v>24316</v>
      </c>
      <c r="N319" s="8">
        <f t="shared" si="37"/>
        <v>50.48</v>
      </c>
      <c r="O319" s="8">
        <f t="shared" si="38"/>
        <v>64.292050000000003</v>
      </c>
      <c r="P319" s="8">
        <f t="shared" si="38"/>
        <v>77.427800000000005</v>
      </c>
      <c r="R319" s="3">
        <f t="shared" si="32"/>
        <v>43812</v>
      </c>
      <c r="V319" s="8">
        <f t="shared" si="36"/>
        <v>77.427800000000005</v>
      </c>
      <c r="W319">
        <f t="shared" si="33"/>
        <v>0</v>
      </c>
      <c r="X319">
        <f t="shared" si="34"/>
        <v>0</v>
      </c>
      <c r="Y319">
        <f t="shared" si="35"/>
        <v>1</v>
      </c>
    </row>
    <row r="320" spans="1:25" x14ac:dyDescent="0.25">
      <c r="A320" s="1">
        <v>43819</v>
      </c>
      <c r="B320" s="5">
        <v>77.78</v>
      </c>
      <c r="C320" s="5">
        <v>70.459999999999994</v>
      </c>
      <c r="D320" s="5">
        <v>91.66</v>
      </c>
      <c r="E320" s="5">
        <v>76.16</v>
      </c>
      <c r="F320" s="5">
        <v>133.71</v>
      </c>
      <c r="G320" s="5">
        <v>73.11</v>
      </c>
      <c r="H320" s="5">
        <v>92.18</v>
      </c>
      <c r="J320" s="5">
        <v>47.39</v>
      </c>
      <c r="K320" s="4">
        <v>30137</v>
      </c>
      <c r="N320" s="8">
        <f t="shared" si="37"/>
        <v>50.89</v>
      </c>
      <c r="O320" s="8">
        <f t="shared" si="38"/>
        <v>62.362700000000004</v>
      </c>
      <c r="P320" s="8">
        <f t="shared" si="38"/>
        <v>73.113199999999992</v>
      </c>
      <c r="R320" s="3">
        <f t="shared" si="32"/>
        <v>43819</v>
      </c>
      <c r="V320" s="8">
        <f t="shared" si="36"/>
        <v>73.113199999999992</v>
      </c>
      <c r="W320">
        <f t="shared" si="33"/>
        <v>0</v>
      </c>
      <c r="X320">
        <f t="shared" si="34"/>
        <v>0</v>
      </c>
      <c r="Y320">
        <f t="shared" si="35"/>
        <v>1</v>
      </c>
    </row>
    <row r="321" spans="1:25" x14ac:dyDescent="0.25">
      <c r="A321" s="1">
        <v>43826</v>
      </c>
      <c r="B321" s="5">
        <v>75.88</v>
      </c>
      <c r="C321" s="5">
        <v>70.42</v>
      </c>
      <c r="D321" s="5">
        <v>93.47</v>
      </c>
      <c r="E321" s="5">
        <v>75.459999999999994</v>
      </c>
      <c r="F321" s="5">
        <v>135.4</v>
      </c>
      <c r="G321" s="5">
        <v>65.739999999999995</v>
      </c>
      <c r="H321" s="5">
        <v>90.45</v>
      </c>
      <c r="J321" s="5">
        <v>48.57</v>
      </c>
      <c r="K321" s="4">
        <v>20464</v>
      </c>
      <c r="N321" s="8">
        <f t="shared" si="37"/>
        <v>52.07</v>
      </c>
      <c r="O321" s="8">
        <f t="shared" si="38"/>
        <v>62.069199999999995</v>
      </c>
      <c r="P321" s="8">
        <f t="shared" si="38"/>
        <v>71.327199999999991</v>
      </c>
      <c r="R321" s="3">
        <f t="shared" si="32"/>
        <v>43826</v>
      </c>
      <c r="V321" s="8">
        <f t="shared" si="36"/>
        <v>71.327199999999991</v>
      </c>
      <c r="W321">
        <f t="shared" si="33"/>
        <v>0</v>
      </c>
      <c r="X321">
        <f t="shared" si="34"/>
        <v>0</v>
      </c>
      <c r="Y321">
        <f t="shared" si="35"/>
        <v>1</v>
      </c>
    </row>
    <row r="322" spans="1:25" x14ac:dyDescent="0.25">
      <c r="A322" s="1">
        <v>43833</v>
      </c>
      <c r="B322" s="5">
        <v>73.959999999999994</v>
      </c>
      <c r="C322" s="5">
        <v>70.81</v>
      </c>
      <c r="D322" s="5">
        <v>94.15</v>
      </c>
      <c r="E322" s="5">
        <v>70.22</v>
      </c>
      <c r="F322" s="5">
        <v>138.07</v>
      </c>
      <c r="G322" s="5">
        <v>65.47</v>
      </c>
      <c r="H322" s="5">
        <v>81.319999999999993</v>
      </c>
      <c r="J322" s="5">
        <v>50.46</v>
      </c>
      <c r="K322" s="4">
        <v>22948</v>
      </c>
      <c r="N322" s="8">
        <f t="shared" si="37"/>
        <v>53.96</v>
      </c>
      <c r="O322" s="8">
        <f t="shared" si="38"/>
        <v>62.121399999999994</v>
      </c>
      <c r="P322" s="8">
        <f t="shared" si="38"/>
        <v>69.52239999999999</v>
      </c>
      <c r="R322" s="3">
        <f t="shared" si="32"/>
        <v>43833</v>
      </c>
      <c r="V322" s="8">
        <f t="shared" si="36"/>
        <v>69.52239999999999</v>
      </c>
      <c r="W322">
        <f t="shared" si="33"/>
        <v>0</v>
      </c>
      <c r="X322">
        <f t="shared" si="34"/>
        <v>0</v>
      </c>
      <c r="Y322">
        <f t="shared" si="35"/>
        <v>1</v>
      </c>
    </row>
    <row r="323" spans="1:25" x14ac:dyDescent="0.25">
      <c r="A323" s="1">
        <v>43840</v>
      </c>
      <c r="B323" s="5">
        <v>73.260000000000005</v>
      </c>
      <c r="C323" s="5">
        <v>69.290000000000006</v>
      </c>
      <c r="D323" s="5">
        <v>91.42</v>
      </c>
      <c r="E323" s="5">
        <v>57.87</v>
      </c>
      <c r="F323" s="5">
        <v>139.74</v>
      </c>
      <c r="G323" s="5">
        <v>67.040000000000006</v>
      </c>
      <c r="H323" s="5">
        <v>87.98</v>
      </c>
      <c r="J323" s="5">
        <v>50.87</v>
      </c>
      <c r="K323" s="4">
        <v>25815</v>
      </c>
      <c r="N323" s="8">
        <f t="shared" si="37"/>
        <v>54.37</v>
      </c>
      <c r="O323" s="8">
        <f t="shared" si="38"/>
        <v>62.000900000000001</v>
      </c>
      <c r="P323" s="8">
        <f t="shared" si="38"/>
        <v>68.864400000000003</v>
      </c>
      <c r="R323" s="3">
        <f t="shared" si="32"/>
        <v>43840</v>
      </c>
      <c r="V323" s="8">
        <f t="shared" si="36"/>
        <v>68.864400000000003</v>
      </c>
      <c r="W323">
        <f t="shared" si="33"/>
        <v>0</v>
      </c>
      <c r="X323">
        <f t="shared" si="34"/>
        <v>0</v>
      </c>
      <c r="Y323">
        <f t="shared" si="35"/>
        <v>1</v>
      </c>
    </row>
    <row r="324" spans="1:25" x14ac:dyDescent="0.25">
      <c r="A324" s="1">
        <v>43847</v>
      </c>
      <c r="B324" s="5">
        <v>74.819999999999993</v>
      </c>
      <c r="C324" s="5">
        <v>68.37</v>
      </c>
      <c r="D324" s="5">
        <v>89.73</v>
      </c>
      <c r="E324" s="5">
        <v>49.98</v>
      </c>
      <c r="F324" s="5">
        <v>142.05000000000001</v>
      </c>
      <c r="G324" s="5">
        <v>70.11</v>
      </c>
      <c r="H324" s="5">
        <v>100.65</v>
      </c>
      <c r="J324" s="5">
        <v>51.19</v>
      </c>
      <c r="K324" s="4">
        <v>29543</v>
      </c>
      <c r="N324" s="8">
        <f t="shared" si="37"/>
        <v>54.69</v>
      </c>
      <c r="O324" s="8">
        <f t="shared" si="38"/>
        <v>62.886299999999999</v>
      </c>
      <c r="P324" s="8">
        <f t="shared" si="38"/>
        <v>70.330799999999996</v>
      </c>
      <c r="R324" s="3">
        <f t="shared" si="32"/>
        <v>43847</v>
      </c>
      <c r="V324" s="8">
        <f t="shared" si="36"/>
        <v>70.330799999999996</v>
      </c>
      <c r="W324">
        <f t="shared" si="33"/>
        <v>0</v>
      </c>
      <c r="X324">
        <f t="shared" si="34"/>
        <v>0</v>
      </c>
      <c r="Y324">
        <f t="shared" si="35"/>
        <v>1</v>
      </c>
    </row>
    <row r="325" spans="1:25" x14ac:dyDescent="0.25">
      <c r="A325" s="1">
        <v>43854</v>
      </c>
      <c r="B325" s="5">
        <v>78.05</v>
      </c>
      <c r="C325" s="5">
        <v>68.87</v>
      </c>
      <c r="D325" s="5">
        <v>87.86</v>
      </c>
      <c r="E325" s="5">
        <v>52.6</v>
      </c>
      <c r="F325" s="5">
        <v>146.05000000000001</v>
      </c>
      <c r="G325" s="5">
        <v>74.260000000000005</v>
      </c>
      <c r="H325" s="5">
        <v>111.44</v>
      </c>
      <c r="J325" s="5">
        <v>51.84</v>
      </c>
      <c r="K325" s="4">
        <v>22013</v>
      </c>
      <c r="N325" s="8">
        <f t="shared" si="37"/>
        <v>55.34</v>
      </c>
      <c r="O325" s="8">
        <f t="shared" si="38"/>
        <v>64.713250000000002</v>
      </c>
      <c r="P325" s="8">
        <f t="shared" si="38"/>
        <v>73.36699999999999</v>
      </c>
      <c r="R325" s="3">
        <f t="shared" si="32"/>
        <v>43854</v>
      </c>
      <c r="V325" s="8">
        <f t="shared" si="36"/>
        <v>73.36699999999999</v>
      </c>
      <c r="W325">
        <f t="shared" si="33"/>
        <v>0</v>
      </c>
      <c r="X325">
        <f t="shared" si="34"/>
        <v>0</v>
      </c>
      <c r="Y325">
        <f t="shared" si="35"/>
        <v>1</v>
      </c>
    </row>
    <row r="326" spans="1:25" x14ac:dyDescent="0.25">
      <c r="A326" s="1">
        <v>43861</v>
      </c>
      <c r="B326" s="5">
        <v>73</v>
      </c>
      <c r="C326" s="5">
        <v>69.06</v>
      </c>
      <c r="D326" s="5">
        <v>78.75</v>
      </c>
      <c r="E326" s="5">
        <v>50.41</v>
      </c>
      <c r="F326" s="5">
        <v>148.08000000000001</v>
      </c>
      <c r="G326" s="5">
        <v>64.25</v>
      </c>
      <c r="H326" s="5">
        <v>102.64</v>
      </c>
      <c r="J326" s="5">
        <v>54.66</v>
      </c>
      <c r="K326" s="4">
        <v>28915</v>
      </c>
      <c r="N326" s="8">
        <f t="shared" si="37"/>
        <v>58.16</v>
      </c>
      <c r="O326" s="8">
        <f t="shared" si="38"/>
        <v>63.774999999999999</v>
      </c>
      <c r="P326" s="8">
        <f t="shared" si="38"/>
        <v>68.61999999999999</v>
      </c>
      <c r="R326" s="3">
        <f t="shared" si="32"/>
        <v>43861</v>
      </c>
      <c r="V326" s="8">
        <f t="shared" si="36"/>
        <v>68.61999999999999</v>
      </c>
      <c r="W326">
        <f t="shared" si="33"/>
        <v>0</v>
      </c>
      <c r="X326">
        <f t="shared" si="34"/>
        <v>0</v>
      </c>
      <c r="Y326">
        <f t="shared" si="35"/>
        <v>1</v>
      </c>
    </row>
    <row r="327" spans="1:25" x14ac:dyDescent="0.25">
      <c r="A327" s="1">
        <v>43868</v>
      </c>
      <c r="B327" s="5">
        <v>67.64</v>
      </c>
      <c r="C327" s="5">
        <v>67.58</v>
      </c>
      <c r="D327" s="5">
        <v>73</v>
      </c>
      <c r="E327" s="5">
        <v>49.12</v>
      </c>
      <c r="F327" s="5">
        <v>145.28</v>
      </c>
      <c r="G327" s="5">
        <v>55.95</v>
      </c>
      <c r="H327" s="5">
        <v>88.81</v>
      </c>
      <c r="J327" s="5">
        <v>50.05</v>
      </c>
      <c r="K327" s="4">
        <v>11503</v>
      </c>
      <c r="N327" s="8">
        <f t="shared" si="37"/>
        <v>53.55</v>
      </c>
      <c r="O327" s="8">
        <f t="shared" si="38"/>
        <v>58.977600000000002</v>
      </c>
      <c r="P327" s="8">
        <f t="shared" si="38"/>
        <v>63.581599999999995</v>
      </c>
      <c r="R327" s="3">
        <f t="shared" si="32"/>
        <v>43868</v>
      </c>
      <c r="V327" s="8">
        <f t="shared" si="36"/>
        <v>63.581599999999995</v>
      </c>
      <c r="W327">
        <f t="shared" si="33"/>
        <v>0</v>
      </c>
      <c r="X327">
        <f t="shared" si="34"/>
        <v>0</v>
      </c>
      <c r="Y327">
        <f t="shared" si="35"/>
        <v>1</v>
      </c>
    </row>
    <row r="328" spans="1:25" x14ac:dyDescent="0.25">
      <c r="A328" s="1">
        <v>43875</v>
      </c>
      <c r="B328" s="5">
        <v>63.7</v>
      </c>
      <c r="C328" s="5">
        <v>65.37</v>
      </c>
      <c r="D328" s="5">
        <v>71.069999999999993</v>
      </c>
      <c r="E328" s="5">
        <v>48.22</v>
      </c>
      <c r="F328" s="5">
        <v>139.59</v>
      </c>
      <c r="G328" s="5">
        <v>54.71</v>
      </c>
      <c r="H328" s="5">
        <v>73.599999999999994</v>
      </c>
      <c r="J328" s="5">
        <v>48.73</v>
      </c>
      <c r="K328" s="4">
        <v>22671</v>
      </c>
      <c r="N328" s="8">
        <f t="shared" si="37"/>
        <v>52.23</v>
      </c>
      <c r="O328" s="8">
        <f t="shared" si="38"/>
        <v>56.485500000000002</v>
      </c>
      <c r="P328" s="8">
        <f t="shared" si="38"/>
        <v>59.878</v>
      </c>
      <c r="R328" s="3">
        <f t="shared" si="32"/>
        <v>43875</v>
      </c>
      <c r="V328" s="8">
        <f t="shared" si="36"/>
        <v>59.878</v>
      </c>
      <c r="W328">
        <f t="shared" si="33"/>
        <v>0</v>
      </c>
      <c r="X328">
        <f t="shared" si="34"/>
        <v>0</v>
      </c>
      <c r="Y328">
        <f t="shared" si="35"/>
        <v>1</v>
      </c>
    </row>
    <row r="329" spans="1:25" x14ac:dyDescent="0.25">
      <c r="A329" s="1">
        <v>43882</v>
      </c>
      <c r="B329" s="5">
        <v>64.260000000000005</v>
      </c>
      <c r="C329" s="5">
        <v>65.47</v>
      </c>
      <c r="D329" s="5">
        <v>71.78</v>
      </c>
      <c r="E329" s="5">
        <v>49.26</v>
      </c>
      <c r="F329" s="5">
        <v>137.62</v>
      </c>
      <c r="G329" s="5">
        <v>58.54</v>
      </c>
      <c r="H329" s="5">
        <v>71.11</v>
      </c>
      <c r="J329" s="5">
        <v>49.51</v>
      </c>
      <c r="K329" s="4">
        <v>23282</v>
      </c>
      <c r="N329" s="8">
        <f t="shared" si="37"/>
        <v>53.01</v>
      </c>
      <c r="O329" s="8">
        <f t="shared" si="38"/>
        <v>57.135900000000007</v>
      </c>
      <c r="P329" s="8">
        <f t="shared" si="38"/>
        <v>60.404400000000003</v>
      </c>
      <c r="R329" s="3">
        <f t="shared" ref="R329:R345" si="39">A329</f>
        <v>43882</v>
      </c>
      <c r="V329" s="8">
        <f t="shared" si="36"/>
        <v>60.404400000000003</v>
      </c>
      <c r="W329">
        <f t="shared" ref="W329:W344" si="40">IF($V329=N329,1,0)</f>
        <v>0</v>
      </c>
      <c r="X329">
        <f t="shared" ref="X329:X344" si="41">IF($V329=O329,1,0)</f>
        <v>0</v>
      </c>
      <c r="Y329">
        <f t="shared" ref="Y329:Y344" si="42">IF($V329=P329,1,0)</f>
        <v>1</v>
      </c>
    </row>
    <row r="330" spans="1:25" x14ac:dyDescent="0.25">
      <c r="A330" s="1">
        <v>43889</v>
      </c>
      <c r="B330" s="5">
        <v>65.040000000000006</v>
      </c>
      <c r="C330" s="5">
        <v>66.02</v>
      </c>
      <c r="D330" s="5">
        <v>73.87</v>
      </c>
      <c r="E330" s="5">
        <v>50.33</v>
      </c>
      <c r="F330" s="5">
        <v>134.97</v>
      </c>
      <c r="G330" s="5">
        <v>62.62</v>
      </c>
      <c r="H330" s="5">
        <v>68.39</v>
      </c>
      <c r="J330" s="5">
        <v>49.55</v>
      </c>
      <c r="K330" s="4">
        <v>38258</v>
      </c>
      <c r="N330" s="8">
        <f t="shared" si="37"/>
        <v>53.05</v>
      </c>
      <c r="O330" s="8">
        <f t="shared" si="38"/>
        <v>57.518600000000006</v>
      </c>
      <c r="P330" s="8">
        <f t="shared" si="38"/>
        <v>61.137599999999999</v>
      </c>
      <c r="R330" s="3">
        <f t="shared" si="39"/>
        <v>43889</v>
      </c>
      <c r="V330" s="8">
        <f t="shared" ref="V330:V345" si="43">MAX(N330:P330)</f>
        <v>61.137599999999999</v>
      </c>
      <c r="W330">
        <f t="shared" si="40"/>
        <v>0</v>
      </c>
      <c r="X330">
        <f t="shared" si="41"/>
        <v>0</v>
      </c>
      <c r="Y330">
        <f t="shared" si="42"/>
        <v>1</v>
      </c>
    </row>
    <row r="331" spans="1:25" x14ac:dyDescent="0.25">
      <c r="A331" s="1">
        <v>43896</v>
      </c>
      <c r="B331" s="5">
        <v>66.45</v>
      </c>
      <c r="C331" s="5">
        <v>67.31</v>
      </c>
      <c r="D331" s="5">
        <v>76.66</v>
      </c>
      <c r="E331" s="5">
        <v>51.65</v>
      </c>
      <c r="F331" s="5">
        <v>135.03</v>
      </c>
      <c r="G331" s="5">
        <v>60.61</v>
      </c>
      <c r="H331" s="5">
        <v>74.63</v>
      </c>
      <c r="J331" s="5">
        <v>50.51</v>
      </c>
      <c r="K331" s="4">
        <v>23831</v>
      </c>
      <c r="N331" s="8">
        <f t="shared" si="37"/>
        <v>54.01</v>
      </c>
      <c r="O331" s="8">
        <f t="shared" si="38"/>
        <v>58.654250000000005</v>
      </c>
      <c r="P331" s="8">
        <f t="shared" si="38"/>
        <v>62.463000000000001</v>
      </c>
      <c r="R331" s="3">
        <f t="shared" si="39"/>
        <v>43896</v>
      </c>
      <c r="V331" s="8">
        <f t="shared" si="43"/>
        <v>62.463000000000001</v>
      </c>
      <c r="W331">
        <f t="shared" si="40"/>
        <v>0</v>
      </c>
      <c r="X331">
        <f t="shared" si="41"/>
        <v>0</v>
      </c>
      <c r="Y331">
        <f t="shared" si="42"/>
        <v>1</v>
      </c>
    </row>
    <row r="332" spans="1:25" x14ac:dyDescent="0.25">
      <c r="A332" s="1">
        <v>43903</v>
      </c>
      <c r="B332" s="5">
        <v>68.75</v>
      </c>
      <c r="C332" s="5">
        <v>70.959999999999994</v>
      </c>
      <c r="D332" s="5">
        <v>83.41</v>
      </c>
      <c r="E332" s="5">
        <v>51.65</v>
      </c>
      <c r="F332" s="5">
        <v>136.72</v>
      </c>
      <c r="G332" s="5">
        <v>56.32</v>
      </c>
      <c r="H332" s="5">
        <v>84.56</v>
      </c>
      <c r="J332" s="5">
        <v>53.59</v>
      </c>
      <c r="K332" s="4">
        <v>39978</v>
      </c>
      <c r="N332" s="8">
        <f t="shared" si="37"/>
        <v>57.09</v>
      </c>
      <c r="O332" s="8">
        <f t="shared" si="38"/>
        <v>61.263750000000002</v>
      </c>
      <c r="P332" s="8">
        <f t="shared" si="38"/>
        <v>64.625</v>
      </c>
      <c r="R332" s="3">
        <f t="shared" si="39"/>
        <v>43903</v>
      </c>
      <c r="V332" s="8">
        <f t="shared" si="43"/>
        <v>64.625</v>
      </c>
      <c r="W332">
        <f t="shared" si="40"/>
        <v>0</v>
      </c>
      <c r="X332">
        <f t="shared" si="41"/>
        <v>0</v>
      </c>
      <c r="Y332">
        <f t="shared" si="42"/>
        <v>1</v>
      </c>
    </row>
    <row r="333" spans="1:25" x14ac:dyDescent="0.25">
      <c r="A333" s="1">
        <v>43910</v>
      </c>
      <c r="B333" s="5">
        <v>76.33</v>
      </c>
      <c r="C333" s="5">
        <v>82.91</v>
      </c>
      <c r="D333" s="5">
        <v>106.52</v>
      </c>
      <c r="E333" s="5">
        <v>65.73</v>
      </c>
      <c r="F333" s="5">
        <v>152.83000000000001</v>
      </c>
      <c r="G333" s="5">
        <v>54.86</v>
      </c>
      <c r="H333" s="5">
        <v>85.64</v>
      </c>
      <c r="J333" s="5">
        <v>55.84</v>
      </c>
      <c r="K333" s="4">
        <v>40004</v>
      </c>
      <c r="N333" s="8">
        <f t="shared" si="37"/>
        <v>59.34</v>
      </c>
      <c r="O333" s="8">
        <f t="shared" si="38"/>
        <v>65.913450000000012</v>
      </c>
      <c r="P333" s="8">
        <f t="shared" si="38"/>
        <v>71.750199999999992</v>
      </c>
      <c r="R333" s="3">
        <f t="shared" si="39"/>
        <v>43910</v>
      </c>
      <c r="V333" s="8">
        <f t="shared" si="43"/>
        <v>71.750199999999992</v>
      </c>
      <c r="W333">
        <f t="shared" si="40"/>
        <v>0</v>
      </c>
      <c r="X333">
        <f t="shared" si="41"/>
        <v>0</v>
      </c>
      <c r="Y333">
        <f t="shared" si="42"/>
        <v>1</v>
      </c>
    </row>
    <row r="334" spans="1:25" x14ac:dyDescent="0.25">
      <c r="A334" s="1">
        <v>43917</v>
      </c>
      <c r="B334" s="5">
        <v>79.2</v>
      </c>
      <c r="C334" s="5">
        <v>98.54</v>
      </c>
      <c r="D334" s="5">
        <v>127.61</v>
      </c>
      <c r="E334" s="5">
        <v>72.89</v>
      </c>
      <c r="F334" s="5">
        <v>170.23</v>
      </c>
      <c r="G334" s="5">
        <v>50.57</v>
      </c>
      <c r="H334" s="5">
        <v>63.57</v>
      </c>
      <c r="J334" s="5">
        <v>58.91</v>
      </c>
      <c r="K334" s="4">
        <v>45387</v>
      </c>
      <c r="N334" s="8">
        <f t="shared" si="37"/>
        <v>62.41</v>
      </c>
      <c r="O334" s="8">
        <f t="shared" si="38"/>
        <v>68.783000000000001</v>
      </c>
      <c r="P334" s="8">
        <f t="shared" si="38"/>
        <v>74.447999999999993</v>
      </c>
      <c r="R334" s="3">
        <f t="shared" si="39"/>
        <v>43917</v>
      </c>
      <c r="V334" s="8">
        <f t="shared" si="43"/>
        <v>74.447999999999993</v>
      </c>
      <c r="W334">
        <f t="shared" si="40"/>
        <v>0</v>
      </c>
      <c r="X334">
        <f t="shared" si="41"/>
        <v>0</v>
      </c>
      <c r="Y334">
        <f t="shared" si="42"/>
        <v>1</v>
      </c>
    </row>
    <row r="335" spans="1:25" x14ac:dyDescent="0.25">
      <c r="A335" s="1">
        <v>43924</v>
      </c>
      <c r="B335" s="5">
        <v>62.88</v>
      </c>
      <c r="C335" s="5">
        <v>97.44</v>
      </c>
      <c r="D335" s="5">
        <v>95.19</v>
      </c>
      <c r="E335" s="5">
        <v>50.73</v>
      </c>
      <c r="F335" s="5">
        <v>111.33</v>
      </c>
      <c r="G335" s="5">
        <v>37.94</v>
      </c>
      <c r="H335" s="5">
        <v>35.93</v>
      </c>
      <c r="J335" s="5">
        <v>49.03</v>
      </c>
      <c r="K335" s="4">
        <v>14277</v>
      </c>
      <c r="N335" s="8">
        <f t="shared" si="37"/>
        <v>52.53</v>
      </c>
      <c r="O335" s="8">
        <f t="shared" si="38"/>
        <v>56.254200000000004</v>
      </c>
      <c r="P335" s="8">
        <f t="shared" si="38"/>
        <v>59.107199999999999</v>
      </c>
      <c r="R335" s="3">
        <f t="shared" si="39"/>
        <v>43924</v>
      </c>
      <c r="V335" s="8">
        <f t="shared" si="43"/>
        <v>59.107199999999999</v>
      </c>
      <c r="W335">
        <f t="shared" si="40"/>
        <v>0</v>
      </c>
      <c r="X335">
        <f t="shared" si="41"/>
        <v>0</v>
      </c>
      <c r="Y335">
        <f t="shared" si="42"/>
        <v>1</v>
      </c>
    </row>
    <row r="336" spans="1:25" x14ac:dyDescent="0.25">
      <c r="A336" s="1">
        <v>43931</v>
      </c>
      <c r="B336" s="5">
        <v>53.55</v>
      </c>
      <c r="C336" s="5">
        <v>90.3</v>
      </c>
      <c r="D336" s="5">
        <v>55.3</v>
      </c>
      <c r="E336" s="5">
        <v>34.549999999999997</v>
      </c>
      <c r="F336" s="5">
        <v>97.42</v>
      </c>
      <c r="G336" s="5">
        <v>35.049999999999997</v>
      </c>
      <c r="H336" s="5">
        <v>34.54</v>
      </c>
      <c r="J336" s="5">
        <v>40.049999999999997</v>
      </c>
      <c r="K336" s="4">
        <v>8543</v>
      </c>
      <c r="N336" s="8">
        <f t="shared" si="37"/>
        <v>43.55</v>
      </c>
      <c r="O336" s="8">
        <f t="shared" si="38"/>
        <v>47.425749999999994</v>
      </c>
      <c r="P336" s="8">
        <f t="shared" si="38"/>
        <v>50.336999999999996</v>
      </c>
      <c r="R336" s="3">
        <f t="shared" si="39"/>
        <v>43931</v>
      </c>
      <c r="V336" s="8">
        <f t="shared" si="43"/>
        <v>50.336999999999996</v>
      </c>
      <c r="W336">
        <f t="shared" si="40"/>
        <v>0</v>
      </c>
      <c r="X336">
        <f t="shared" si="41"/>
        <v>0</v>
      </c>
      <c r="Y336">
        <f t="shared" si="42"/>
        <v>1</v>
      </c>
    </row>
    <row r="337" spans="1:25" x14ac:dyDescent="0.25">
      <c r="A337" s="1">
        <v>43938</v>
      </c>
      <c r="B337" s="5">
        <v>54.81</v>
      </c>
      <c r="C337" s="5">
        <v>86.63</v>
      </c>
      <c r="D337" s="5">
        <v>56.15</v>
      </c>
      <c r="E337" s="5">
        <v>31.66</v>
      </c>
      <c r="F337" s="5">
        <v>98.23</v>
      </c>
      <c r="G337" s="5">
        <v>34.950000000000003</v>
      </c>
      <c r="H337" s="5">
        <v>49.14</v>
      </c>
      <c r="J337" s="5">
        <v>34.08</v>
      </c>
      <c r="K337" s="4">
        <v>12802</v>
      </c>
      <c r="N337" s="8">
        <f t="shared" si="37"/>
        <v>37.58</v>
      </c>
      <c r="O337" s="8">
        <f t="shared" si="38"/>
        <v>45.026650000000004</v>
      </c>
      <c r="P337" s="8">
        <f t="shared" si="38"/>
        <v>51.5214</v>
      </c>
      <c r="R337" s="3">
        <f t="shared" si="39"/>
        <v>43938</v>
      </c>
      <c r="V337" s="8">
        <f t="shared" si="43"/>
        <v>51.5214</v>
      </c>
      <c r="W337">
        <f t="shared" si="40"/>
        <v>0</v>
      </c>
      <c r="X337">
        <f t="shared" si="41"/>
        <v>0</v>
      </c>
      <c r="Y337">
        <f t="shared" si="42"/>
        <v>1</v>
      </c>
    </row>
    <row r="338" spans="1:25" x14ac:dyDescent="0.25">
      <c r="A338" s="1">
        <v>43945</v>
      </c>
      <c r="B338" s="5">
        <v>72.69</v>
      </c>
      <c r="C338" s="5">
        <v>97.65</v>
      </c>
      <c r="D338" s="5">
        <v>75.599999999999994</v>
      </c>
      <c r="E338" s="5">
        <v>45.78</v>
      </c>
      <c r="F338" s="5">
        <v>123.39</v>
      </c>
      <c r="G338" s="5">
        <v>45.55</v>
      </c>
      <c r="H338" s="5">
        <v>95.37</v>
      </c>
      <c r="J338" s="5">
        <v>35.17</v>
      </c>
      <c r="K338" s="4">
        <v>13615</v>
      </c>
      <c r="N338" s="8">
        <f t="shared" si="37"/>
        <v>38.67</v>
      </c>
      <c r="O338" s="8">
        <f t="shared" si="38"/>
        <v>53.885850000000005</v>
      </c>
      <c r="P338" s="8">
        <f t="shared" si="38"/>
        <v>68.328599999999994</v>
      </c>
      <c r="R338" s="3">
        <f t="shared" si="39"/>
        <v>43945</v>
      </c>
      <c r="V338" s="8">
        <f t="shared" si="43"/>
        <v>68.328599999999994</v>
      </c>
      <c r="W338">
        <f t="shared" si="40"/>
        <v>0</v>
      </c>
      <c r="X338">
        <f t="shared" si="41"/>
        <v>0</v>
      </c>
      <c r="Y338">
        <f t="shared" si="42"/>
        <v>1</v>
      </c>
    </row>
    <row r="339" spans="1:25" x14ac:dyDescent="0.25">
      <c r="A339" s="1">
        <v>43952</v>
      </c>
      <c r="B339" s="5">
        <v>94.05</v>
      </c>
      <c r="C339" s="5">
        <v>116.28</v>
      </c>
      <c r="D339" s="5">
        <v>108.52</v>
      </c>
      <c r="E339" s="5">
        <v>67.38</v>
      </c>
      <c r="F339" s="5">
        <v>149.59</v>
      </c>
      <c r="G339" s="5">
        <v>62.88</v>
      </c>
      <c r="H339" s="5">
        <v>128.78</v>
      </c>
      <c r="J339" s="5">
        <v>38</v>
      </c>
      <c r="K339" s="4">
        <v>16313</v>
      </c>
      <c r="N339" s="8">
        <f t="shared" si="37"/>
        <v>41.5</v>
      </c>
      <c r="O339" s="8">
        <f t="shared" si="38"/>
        <v>65.233249999999998</v>
      </c>
      <c r="P339" s="8">
        <f t="shared" si="38"/>
        <v>88.406999999999996</v>
      </c>
      <c r="R339" s="3">
        <f t="shared" si="39"/>
        <v>43952</v>
      </c>
      <c r="V339" s="8">
        <f t="shared" si="43"/>
        <v>88.406999999999996</v>
      </c>
      <c r="W339">
        <f t="shared" si="40"/>
        <v>0</v>
      </c>
      <c r="X339">
        <f t="shared" si="41"/>
        <v>0</v>
      </c>
      <c r="Y339">
        <f t="shared" si="42"/>
        <v>1</v>
      </c>
    </row>
    <row r="340" spans="1:25" x14ac:dyDescent="0.25">
      <c r="A340" s="1">
        <v>43959</v>
      </c>
      <c r="B340" s="5">
        <v>113.94</v>
      </c>
      <c r="C340" s="5">
        <v>135.57</v>
      </c>
      <c r="D340" s="5">
        <v>130.38999999999999</v>
      </c>
      <c r="E340" s="5">
        <v>89.23</v>
      </c>
      <c r="F340" s="5">
        <v>171.08</v>
      </c>
      <c r="G340" s="5">
        <v>57.97</v>
      </c>
      <c r="H340" s="5">
        <v>191.48</v>
      </c>
      <c r="J340" s="5">
        <v>37.75</v>
      </c>
      <c r="K340" s="4">
        <v>10433</v>
      </c>
      <c r="N340" s="8">
        <f t="shared" si="37"/>
        <v>41.25</v>
      </c>
      <c r="O340" s="8">
        <f t="shared" si="38"/>
        <v>74.357100000000003</v>
      </c>
      <c r="P340" s="8">
        <f t="shared" si="38"/>
        <v>107.10359999999999</v>
      </c>
      <c r="R340" s="3">
        <f t="shared" si="39"/>
        <v>43959</v>
      </c>
      <c r="V340" s="8">
        <f t="shared" si="43"/>
        <v>107.10359999999999</v>
      </c>
      <c r="W340">
        <f t="shared" si="40"/>
        <v>0</v>
      </c>
      <c r="X340">
        <f t="shared" si="41"/>
        <v>0</v>
      </c>
      <c r="Y340">
        <f t="shared" si="42"/>
        <v>1</v>
      </c>
    </row>
    <row r="341" spans="1:25" x14ac:dyDescent="0.25">
      <c r="A341" s="1">
        <v>43966</v>
      </c>
      <c r="B341" s="5">
        <v>115.12</v>
      </c>
      <c r="C341" s="5">
        <v>156.02000000000001</v>
      </c>
      <c r="D341" s="5">
        <v>153.58000000000001</v>
      </c>
      <c r="E341" s="5">
        <v>103.23</v>
      </c>
      <c r="F341" s="5">
        <v>195.42</v>
      </c>
      <c r="G341" s="5">
        <v>43.51</v>
      </c>
      <c r="H341" s="5">
        <v>156.91</v>
      </c>
      <c r="J341" s="5">
        <v>36.6</v>
      </c>
      <c r="K341" s="4">
        <v>16734</v>
      </c>
      <c r="N341" s="8">
        <f t="shared" si="37"/>
        <v>40.1</v>
      </c>
      <c r="O341" s="8">
        <f t="shared" si="38"/>
        <v>74.330800000000011</v>
      </c>
      <c r="P341" s="8">
        <f t="shared" si="38"/>
        <v>108.2128</v>
      </c>
      <c r="R341" s="3">
        <f t="shared" si="39"/>
        <v>43966</v>
      </c>
      <c r="V341" s="8">
        <f t="shared" si="43"/>
        <v>108.2128</v>
      </c>
      <c r="W341">
        <f t="shared" si="40"/>
        <v>0</v>
      </c>
      <c r="X341">
        <f t="shared" si="41"/>
        <v>0</v>
      </c>
      <c r="Y341">
        <f t="shared" si="42"/>
        <v>1</v>
      </c>
    </row>
    <row r="342" spans="1:25" x14ac:dyDescent="0.25">
      <c r="A342" s="1">
        <v>43973</v>
      </c>
      <c r="B342" s="5">
        <v>99.94</v>
      </c>
      <c r="C342" s="5">
        <v>150.09</v>
      </c>
      <c r="D342" s="5">
        <v>161.78</v>
      </c>
      <c r="E342" s="5">
        <v>75.62</v>
      </c>
      <c r="F342" s="5">
        <v>199.03</v>
      </c>
      <c r="G342" s="5">
        <v>46.36</v>
      </c>
      <c r="H342" s="5">
        <v>81.010000000000005</v>
      </c>
      <c r="J342" s="5">
        <v>39.979999999999997</v>
      </c>
      <c r="K342" s="4">
        <v>15656</v>
      </c>
      <c r="N342" s="8">
        <f t="shared" si="37"/>
        <v>43.48</v>
      </c>
      <c r="O342" s="8">
        <f t="shared" si="38"/>
        <v>68.962100000000007</v>
      </c>
      <c r="P342" s="8">
        <f t="shared" si="38"/>
        <v>93.943599999999989</v>
      </c>
      <c r="R342" s="3">
        <f t="shared" si="39"/>
        <v>43973</v>
      </c>
      <c r="V342" s="8">
        <f t="shared" si="43"/>
        <v>93.943599999999989</v>
      </c>
      <c r="W342">
        <f t="shared" si="40"/>
        <v>0</v>
      </c>
      <c r="X342">
        <f t="shared" si="41"/>
        <v>0</v>
      </c>
      <c r="Y342">
        <f t="shared" si="42"/>
        <v>1</v>
      </c>
    </row>
    <row r="343" spans="1:25" x14ac:dyDescent="0.25">
      <c r="A343" s="1">
        <v>43980</v>
      </c>
      <c r="B343" s="5">
        <v>90.98</v>
      </c>
      <c r="C343" s="5">
        <v>131.6</v>
      </c>
      <c r="D343" s="5">
        <v>131.35</v>
      </c>
      <c r="E343" s="5">
        <v>71.73</v>
      </c>
      <c r="F343" s="5">
        <v>150.46</v>
      </c>
      <c r="G343" s="5">
        <v>51.04</v>
      </c>
      <c r="H343" s="5">
        <v>83.75</v>
      </c>
      <c r="J343" s="5">
        <v>38.729999999999997</v>
      </c>
      <c r="K343" s="4">
        <v>11262</v>
      </c>
      <c r="N343" s="8">
        <f t="shared" si="37"/>
        <v>42.23</v>
      </c>
      <c r="O343" s="8">
        <f t="shared" si="38"/>
        <v>64.170699999999997</v>
      </c>
      <c r="P343" s="8">
        <f t="shared" si="38"/>
        <v>85.521199999999993</v>
      </c>
      <c r="R343" s="3">
        <f t="shared" si="39"/>
        <v>43980</v>
      </c>
      <c r="V343" s="8">
        <f t="shared" si="43"/>
        <v>85.521199999999993</v>
      </c>
      <c r="W343">
        <f t="shared" si="40"/>
        <v>0</v>
      </c>
      <c r="X343">
        <f t="shared" si="41"/>
        <v>0</v>
      </c>
      <c r="Y343">
        <f t="shared" si="42"/>
        <v>1</v>
      </c>
    </row>
    <row r="344" spans="1:25" x14ac:dyDescent="0.25">
      <c r="A344" s="1">
        <v>43987</v>
      </c>
      <c r="B344" s="5">
        <v>75.61</v>
      </c>
      <c r="C344" s="5">
        <v>99.34</v>
      </c>
      <c r="D344" s="5">
        <v>76.44</v>
      </c>
      <c r="E344" s="5">
        <v>55.84</v>
      </c>
      <c r="F344" s="5">
        <v>125.16</v>
      </c>
      <c r="G344" s="5">
        <v>49.58</v>
      </c>
      <c r="H344" s="5">
        <v>95.67</v>
      </c>
      <c r="J344" s="5">
        <v>34.18</v>
      </c>
      <c r="K344" s="4">
        <v>10245</v>
      </c>
      <c r="N344" s="8">
        <f t="shared" si="37"/>
        <v>37.68</v>
      </c>
      <c r="O344" s="8">
        <f t="shared" si="38"/>
        <v>54.748649999999998</v>
      </c>
      <c r="P344" s="8">
        <f t="shared" si="38"/>
        <v>71.073399999999992</v>
      </c>
      <c r="R344" s="3">
        <f t="shared" si="39"/>
        <v>43987</v>
      </c>
      <c r="V344" s="8">
        <f t="shared" si="43"/>
        <v>71.073399999999992</v>
      </c>
      <c r="W344">
        <f t="shared" si="40"/>
        <v>0</v>
      </c>
      <c r="X344">
        <f t="shared" si="41"/>
        <v>0</v>
      </c>
      <c r="Y344">
        <f t="shared" si="42"/>
        <v>1</v>
      </c>
    </row>
    <row r="345" spans="1:25" x14ac:dyDescent="0.25">
      <c r="A345" s="1">
        <v>43994</v>
      </c>
      <c r="B345" s="5">
        <v>69.69</v>
      </c>
      <c r="C345" s="5">
        <v>78.010000000000005</v>
      </c>
      <c r="D345" s="5">
        <v>68.06</v>
      </c>
      <c r="E345" s="5">
        <v>50.18</v>
      </c>
      <c r="F345" s="5">
        <v>124.97</v>
      </c>
      <c r="G345" s="5">
        <v>50.89</v>
      </c>
      <c r="H345" s="5">
        <v>102.13</v>
      </c>
      <c r="J345" s="5">
        <v>30.49</v>
      </c>
      <c r="K345" s="4">
        <v>12655</v>
      </c>
      <c r="N345" s="8">
        <f t="shared" si="37"/>
        <v>33.989999999999995</v>
      </c>
      <c r="O345" s="8">
        <f t="shared" si="38"/>
        <v>50.150849999999998</v>
      </c>
      <c r="P345" s="8">
        <f t="shared" si="38"/>
        <v>65.508599999999987</v>
      </c>
      <c r="R345" s="3">
        <f t="shared" si="39"/>
        <v>43994</v>
      </c>
      <c r="V345" s="8">
        <f t="shared" si="43"/>
        <v>65.508599999999987</v>
      </c>
      <c r="W345">
        <f>IF($V345=N345,1,0)</f>
        <v>0</v>
      </c>
      <c r="X345">
        <f t="shared" ref="X345:Y345" si="44">IF($V345=O345,1,0)</f>
        <v>0</v>
      </c>
      <c r="Y345">
        <f t="shared" si="44"/>
        <v>1</v>
      </c>
    </row>
    <row r="346" spans="1:25" x14ac:dyDescent="0.25">
      <c r="A346" s="1"/>
      <c r="B346" s="2"/>
      <c r="C346" s="2"/>
      <c r="D346" s="2"/>
      <c r="E346" s="2"/>
      <c r="F346" s="2"/>
      <c r="G346" s="2"/>
      <c r="H346" s="2"/>
    </row>
    <row r="347" spans="1:25" s="36" customFormat="1" x14ac:dyDescent="0.25">
      <c r="A347" s="34" t="s">
        <v>37</v>
      </c>
      <c r="B347" s="35"/>
      <c r="C347" s="35"/>
      <c r="D347" s="35"/>
      <c r="E347" s="35"/>
      <c r="F347" s="35"/>
      <c r="G347" s="35"/>
      <c r="H347" s="35"/>
    </row>
    <row r="348" spans="1:25" x14ac:dyDescent="0.25">
      <c r="A348" s="38" t="s">
        <v>3</v>
      </c>
      <c r="B348" s="5">
        <v>83.486172106824867</v>
      </c>
      <c r="C348" s="5">
        <v>85.020563798219584</v>
      </c>
      <c r="D348" s="5">
        <v>95.487032640949565</v>
      </c>
      <c r="E348" s="5">
        <v>58.709910979228482</v>
      </c>
      <c r="F348" s="5">
        <v>136.09338278931759</v>
      </c>
      <c r="G348" s="5">
        <v>67.755489614243402</v>
      </c>
      <c r="H348" s="5">
        <v>120.91827893175073</v>
      </c>
      <c r="J348" s="5">
        <v>67.809169139465865</v>
      </c>
      <c r="K348" s="4">
        <v>23330.370919881305</v>
      </c>
      <c r="M348" s="38" t="s">
        <v>3</v>
      </c>
      <c r="N348" s="5">
        <f>AVERAGE(N9:N345)</f>
        <v>71.309169139465851</v>
      </c>
      <c r="O348" s="5">
        <f t="shared" ref="O348:P348" si="45">AVERAGE(O9:O345)</f>
        <v>75.225654599406525</v>
      </c>
      <c r="P348" s="5">
        <f t="shared" si="45"/>
        <v>78.47700178041535</v>
      </c>
    </row>
    <row r="349" spans="1:25" x14ac:dyDescent="0.25">
      <c r="A349" s="38" t="s">
        <v>4</v>
      </c>
      <c r="B349" s="5">
        <v>53.55</v>
      </c>
      <c r="C349" s="5">
        <v>60.13</v>
      </c>
      <c r="D349" s="5">
        <v>55.3</v>
      </c>
      <c r="E349" s="5">
        <v>31.66</v>
      </c>
      <c r="F349" s="5">
        <v>97.42</v>
      </c>
      <c r="G349" s="5">
        <v>34.950000000000003</v>
      </c>
      <c r="H349" s="5">
        <v>34.54</v>
      </c>
      <c r="J349" s="5">
        <v>30.49</v>
      </c>
      <c r="K349" s="4">
        <v>6544</v>
      </c>
      <c r="M349" s="38" t="s">
        <v>4</v>
      </c>
      <c r="N349" s="5">
        <f>MIN(N9:N345)</f>
        <v>33.989999999999995</v>
      </c>
      <c r="O349" s="5">
        <f t="shared" ref="O349:P349" si="46">MIN(O9:O345)</f>
        <v>45.026650000000004</v>
      </c>
      <c r="P349" s="5">
        <f t="shared" si="46"/>
        <v>50.336999999999996</v>
      </c>
    </row>
    <row r="350" spans="1:25" x14ac:dyDescent="0.25">
      <c r="A350" s="38" t="s">
        <v>5</v>
      </c>
      <c r="B350" s="5">
        <v>136.11000000000001</v>
      </c>
      <c r="C350" s="5">
        <v>156.02000000000001</v>
      </c>
      <c r="D350" s="5">
        <v>161.78</v>
      </c>
      <c r="E350" s="5">
        <v>111.02</v>
      </c>
      <c r="F350" s="5">
        <v>199.03</v>
      </c>
      <c r="G350" s="5">
        <v>141.49</v>
      </c>
      <c r="H350" s="5">
        <v>214.69</v>
      </c>
      <c r="J350" s="5">
        <v>130.61000000000001</v>
      </c>
      <c r="K350" s="4">
        <v>48763</v>
      </c>
      <c r="M350" s="38" t="s">
        <v>5</v>
      </c>
      <c r="N350" s="5">
        <f>MAX(N9:N345)</f>
        <v>134.11000000000001</v>
      </c>
      <c r="O350" s="5">
        <f t="shared" ref="O350:P350" si="47">MAX(O9:O345)</f>
        <v>130.68615</v>
      </c>
      <c r="P350" s="5">
        <f t="shared" si="47"/>
        <v>127.94340000000001</v>
      </c>
    </row>
    <row r="351" spans="1:25" x14ac:dyDescent="0.25">
      <c r="A351" s="38" t="s">
        <v>15</v>
      </c>
      <c r="B351" s="5">
        <v>15.282069224025953</v>
      </c>
      <c r="C351" s="5"/>
      <c r="D351" s="5"/>
      <c r="E351" s="5"/>
      <c r="F351" s="5"/>
      <c r="G351" s="5"/>
      <c r="H351" s="5"/>
      <c r="J351" s="5">
        <v>19.959540665890412</v>
      </c>
      <c r="K351" s="4">
        <v>7271.015416461013</v>
      </c>
      <c r="M351" s="38" t="s">
        <v>15</v>
      </c>
      <c r="N351" s="5">
        <f>STDEV(N9:N345)</f>
        <v>19.959540665890621</v>
      </c>
      <c r="O351" s="5">
        <f t="shared" ref="O351:P351" si="48">STDEV(O9:O345)</f>
        <v>16.530531113877558</v>
      </c>
      <c r="P351" s="5">
        <f t="shared" si="48"/>
        <v>14.365145070584425</v>
      </c>
    </row>
    <row r="352" spans="1:25" x14ac:dyDescent="0.25">
      <c r="A352" s="38" t="s">
        <v>6</v>
      </c>
      <c r="B352" s="2">
        <v>0.18304910667687288</v>
      </c>
      <c r="C352" s="2">
        <v>0.21283338737586682</v>
      </c>
      <c r="D352" s="2">
        <v>0.20242623961035008</v>
      </c>
      <c r="E352" s="2">
        <v>0.28091313666711643</v>
      </c>
      <c r="F352" s="2">
        <v>0.14649965528017042</v>
      </c>
      <c r="G352" s="2">
        <v>0.28013038403111051</v>
      </c>
      <c r="H352" s="2">
        <v>0.25504281524328781</v>
      </c>
      <c r="J352" s="2">
        <v>0.29434869825404902</v>
      </c>
      <c r="K352" s="2">
        <v>0.31165451425656138</v>
      </c>
      <c r="M352" s="38" t="s">
        <v>6</v>
      </c>
      <c r="N352" s="2">
        <f>N351/N348</f>
        <v>0.27990146157577472</v>
      </c>
      <c r="O352" s="2">
        <f t="shared" ref="O352:P352" si="49">O351/O348</f>
        <v>0.21974592580026511</v>
      </c>
      <c r="P352" s="2">
        <f t="shared" si="49"/>
        <v>0.1830491066768733</v>
      </c>
    </row>
    <row r="353" spans="1:17" hidden="1" x14ac:dyDescent="0.25">
      <c r="A353" s="38" t="s">
        <v>7</v>
      </c>
      <c r="B353" s="2">
        <v>0</v>
      </c>
      <c r="C353" s="2">
        <v>0</v>
      </c>
      <c r="D353" s="2">
        <v>0</v>
      </c>
      <c r="E353" s="2">
        <v>0</v>
      </c>
      <c r="F353" s="2">
        <v>0</v>
      </c>
      <c r="G353" s="2">
        <v>0</v>
      </c>
      <c r="H353" s="2">
        <v>0</v>
      </c>
      <c r="J353" s="2">
        <v>0</v>
      </c>
      <c r="K353" s="2">
        <v>0</v>
      </c>
      <c r="M353" s="38" t="s">
        <v>7</v>
      </c>
      <c r="N353" s="2">
        <f>COUNTBLANK(N9:N345)</f>
        <v>0</v>
      </c>
      <c r="O353" s="2">
        <f t="shared" ref="O353:P353" si="50">COUNTBLANK(O9:O345)</f>
        <v>0</v>
      </c>
      <c r="P353" s="2">
        <f t="shared" si="50"/>
        <v>0</v>
      </c>
    </row>
    <row r="354" spans="1:17" x14ac:dyDescent="0.25">
      <c r="A354" s="38"/>
      <c r="B354" s="2"/>
      <c r="C354" s="2"/>
      <c r="D354" s="2"/>
      <c r="E354" s="2"/>
      <c r="F354" s="2"/>
      <c r="G354" s="2"/>
      <c r="H354" s="2"/>
      <c r="J354" s="2"/>
      <c r="K354" s="2"/>
      <c r="M354" s="38"/>
      <c r="N354" s="2"/>
      <c r="O354" s="2"/>
      <c r="P354" s="2"/>
    </row>
    <row r="355" spans="1:17" x14ac:dyDescent="0.25">
      <c r="A355" s="38" t="s">
        <v>34</v>
      </c>
      <c r="B355" s="1">
        <v>43931</v>
      </c>
      <c r="C355" s="1">
        <v>43525</v>
      </c>
      <c r="D355" s="1">
        <v>43931</v>
      </c>
      <c r="E355" s="1">
        <v>43938</v>
      </c>
      <c r="F355" s="1">
        <v>43931</v>
      </c>
      <c r="G355" s="1">
        <v>43938</v>
      </c>
      <c r="H355" s="1">
        <v>43931</v>
      </c>
      <c r="J355" s="1">
        <v>43994</v>
      </c>
      <c r="K355" s="1">
        <v>43609</v>
      </c>
      <c r="M355" s="38" t="s">
        <v>34</v>
      </c>
      <c r="N355" s="1">
        <f>VLOOKUP(N349,N$9:$R$345,N358,FALSE)</f>
        <v>43994</v>
      </c>
      <c r="O355" s="1">
        <f>VLOOKUP(O349,O$9:$R$345,O358,FALSE)</f>
        <v>43938</v>
      </c>
      <c r="P355" s="1">
        <f>VLOOKUP(P349,P$9:$R$345,P358,FALSE)</f>
        <v>43931</v>
      </c>
      <c r="Q355" s="1"/>
    </row>
    <row r="356" spans="1:17" x14ac:dyDescent="0.25">
      <c r="A356" s="38" t="s">
        <v>35</v>
      </c>
      <c r="B356" s="1">
        <v>41838</v>
      </c>
      <c r="C356" s="1">
        <v>43966</v>
      </c>
      <c r="D356" s="1">
        <v>43973</v>
      </c>
      <c r="E356" s="1">
        <v>41845</v>
      </c>
      <c r="F356" s="1">
        <v>43973</v>
      </c>
      <c r="G356" s="1">
        <v>41852</v>
      </c>
      <c r="H356" s="1">
        <v>42944</v>
      </c>
      <c r="J356" s="1">
        <v>41831</v>
      </c>
      <c r="K356" s="1">
        <v>43007</v>
      </c>
      <c r="M356" s="38" t="s">
        <v>35</v>
      </c>
      <c r="N356" s="1">
        <f>VLOOKUP(N350,N$9:$R$345,N358,FALSE)</f>
        <v>41831</v>
      </c>
      <c r="O356" s="1">
        <f>VLOOKUP(O350,O$9:$R$345,O358,FALSE)</f>
        <v>41838</v>
      </c>
      <c r="P356" s="1">
        <f>VLOOKUP(P350,P$9:$R$345,P358,FALSE)</f>
        <v>41838</v>
      </c>
    </row>
    <row r="357" spans="1:17" x14ac:dyDescent="0.25">
      <c r="C357" s="2"/>
      <c r="D357" s="2"/>
      <c r="E357" s="2"/>
      <c r="F357" s="2"/>
      <c r="G357" s="2"/>
      <c r="H357" s="2"/>
      <c r="J357" s="2"/>
      <c r="K357" s="2"/>
      <c r="M357" s="39"/>
    </row>
    <row r="358" spans="1:17" hidden="1" x14ac:dyDescent="0.25">
      <c r="A358" s="1"/>
      <c r="B358" s="2">
        <v>27</v>
      </c>
      <c r="C358" s="2">
        <v>26</v>
      </c>
      <c r="D358" s="2">
        <v>25</v>
      </c>
      <c r="E358" s="2">
        <v>24</v>
      </c>
      <c r="F358" s="2">
        <v>23</v>
      </c>
      <c r="G358" s="2">
        <v>22</v>
      </c>
      <c r="H358" s="2">
        <v>21</v>
      </c>
      <c r="J358" s="2">
        <v>19</v>
      </c>
      <c r="K358" s="2">
        <v>18</v>
      </c>
      <c r="M358" s="39"/>
      <c r="N358" s="2">
        <f>COUNTBLANK(N357:$R$357)</f>
        <v>5</v>
      </c>
      <c r="O358" s="2">
        <f>COUNTBLANK(O357:$R$357)</f>
        <v>4</v>
      </c>
      <c r="P358" s="2">
        <f>COUNTBLANK(P357:$R$357)</f>
        <v>3</v>
      </c>
      <c r="Q358" s="2"/>
    </row>
    <row r="359" spans="1:17" hidden="1" x14ac:dyDescent="0.25">
      <c r="A359" s="1"/>
      <c r="B359" s="2"/>
      <c r="C359" s="2"/>
      <c r="D359" s="2"/>
      <c r="E359" s="2"/>
      <c r="F359" s="2"/>
      <c r="G359" s="2"/>
      <c r="H359" s="2"/>
      <c r="M359" s="39"/>
    </row>
    <row r="360" spans="1:17" hidden="1" x14ac:dyDescent="0.25">
      <c r="A360" s="1"/>
      <c r="B360" s="2"/>
      <c r="C360" s="2"/>
      <c r="D360" s="2"/>
      <c r="E360" s="2"/>
      <c r="F360" s="2"/>
      <c r="G360" s="2"/>
      <c r="H360" s="2"/>
      <c r="M360" s="39"/>
    </row>
    <row r="361" spans="1:17" x14ac:dyDescent="0.25">
      <c r="A361" s="1"/>
      <c r="B361" s="2"/>
      <c r="C361" s="2"/>
      <c r="D361" s="2"/>
      <c r="E361" s="2"/>
      <c r="F361" s="2"/>
      <c r="G361" s="2"/>
      <c r="H361" s="2"/>
      <c r="M361" s="38" t="s">
        <v>36</v>
      </c>
      <c r="N361" s="37">
        <f>SUM(W9:W345)/COUNT(W9:W345)</f>
        <v>0.23442136498516319</v>
      </c>
      <c r="O361" s="37">
        <f t="shared" ref="O361:P361" si="51">SUM(X9:X345)/COUNT(X9:X345)</f>
        <v>4.4510385756676561E-2</v>
      </c>
      <c r="P361" s="37">
        <f t="shared" si="51"/>
        <v>0.72106824925816027</v>
      </c>
    </row>
    <row r="362" spans="1:17" x14ac:dyDescent="0.25">
      <c r="A362" s="1"/>
      <c r="B362" s="2"/>
      <c r="C362" s="2"/>
      <c r="D362" s="2"/>
      <c r="E362" s="2"/>
      <c r="F362" s="2"/>
      <c r="G362" s="2"/>
      <c r="H362" s="2"/>
    </row>
    <row r="363" spans="1:17" x14ac:dyDescent="0.25">
      <c r="A363" s="1"/>
      <c r="B363" s="2"/>
      <c r="C363" s="2"/>
      <c r="D363" s="2"/>
      <c r="E363" s="2"/>
      <c r="F363" s="2"/>
      <c r="G363" s="2"/>
      <c r="H363" s="2"/>
    </row>
    <row r="364" spans="1:17" x14ac:dyDescent="0.25">
      <c r="A364" s="1"/>
      <c r="B364" s="2"/>
      <c r="C364" s="2"/>
      <c r="D364" s="2"/>
      <c r="E364" s="2"/>
      <c r="F364" s="2"/>
      <c r="G364" s="2"/>
      <c r="H364" s="2"/>
    </row>
    <row r="365" spans="1:17" x14ac:dyDescent="0.25">
      <c r="A365" s="1"/>
      <c r="B365" s="2"/>
      <c r="C365" s="2"/>
      <c r="D365" s="2"/>
      <c r="E365" s="2"/>
      <c r="F365" s="2"/>
      <c r="G365" s="2"/>
      <c r="H365" s="2"/>
    </row>
    <row r="366" spans="1:17" x14ac:dyDescent="0.25">
      <c r="A366" s="1"/>
      <c r="B366" s="2"/>
      <c r="C366" s="2"/>
      <c r="D366" s="2"/>
      <c r="E366" s="2"/>
      <c r="F366" s="2"/>
      <c r="G366" s="2"/>
      <c r="H366" s="2"/>
    </row>
    <row r="367" spans="1:17" x14ac:dyDescent="0.25">
      <c r="A367" s="1"/>
      <c r="B367" s="2"/>
      <c r="C367" s="2"/>
      <c r="D367" s="2"/>
      <c r="E367" s="2"/>
      <c r="F367" s="2"/>
      <c r="G367" s="2"/>
      <c r="H367" s="2"/>
    </row>
    <row r="368" spans="1:17" x14ac:dyDescent="0.25">
      <c r="B368" s="2"/>
      <c r="C368" s="2"/>
      <c r="D368" s="2"/>
      <c r="E368" s="2"/>
      <c r="F368" s="2"/>
      <c r="G368" s="2"/>
      <c r="H368" s="2"/>
    </row>
    <row r="369" spans="1:8" x14ac:dyDescent="0.25">
      <c r="A369" s="1"/>
      <c r="B369" s="2"/>
      <c r="C369" s="2"/>
      <c r="D369" s="2"/>
      <c r="E369" s="2"/>
      <c r="F369" s="2"/>
      <c r="G369" s="2"/>
      <c r="H369" s="2"/>
    </row>
    <row r="370" spans="1:8" x14ac:dyDescent="0.25">
      <c r="A370" s="1"/>
      <c r="B370" s="2"/>
      <c r="C370" s="2"/>
      <c r="D370" s="2"/>
      <c r="E370" s="2"/>
      <c r="F370" s="2"/>
      <c r="G370" s="2"/>
      <c r="H370" s="2"/>
    </row>
    <row r="371" spans="1:8" x14ac:dyDescent="0.25">
      <c r="A371" s="1"/>
      <c r="B371" s="2"/>
      <c r="C371" s="2"/>
      <c r="D371" s="2"/>
      <c r="E371" s="2"/>
      <c r="F371" s="2"/>
      <c r="G371" s="2"/>
      <c r="H371" s="2"/>
    </row>
    <row r="372" spans="1:8" x14ac:dyDescent="0.25">
      <c r="A372" s="1"/>
      <c r="B372" s="2"/>
      <c r="C372" s="2"/>
      <c r="D372" s="2"/>
      <c r="E372" s="2"/>
      <c r="F372" s="2"/>
      <c r="G372" s="2"/>
      <c r="H372" s="2"/>
    </row>
    <row r="373" spans="1:8" x14ac:dyDescent="0.25">
      <c r="A373" s="1"/>
      <c r="B373" s="2"/>
      <c r="C373" s="2"/>
      <c r="D373" s="2"/>
      <c r="E373" s="2"/>
      <c r="F373" s="2"/>
      <c r="G373" s="2"/>
      <c r="H373" s="2"/>
    </row>
    <row r="374" spans="1:8" x14ac:dyDescent="0.25">
      <c r="A374" s="1"/>
      <c r="B374" s="2"/>
      <c r="C374" s="2"/>
      <c r="D374" s="2"/>
      <c r="E374" s="2"/>
      <c r="F374" s="2"/>
      <c r="G374" s="2"/>
      <c r="H374" s="2"/>
    </row>
    <row r="375" spans="1:8" x14ac:dyDescent="0.25">
      <c r="A375" s="1"/>
      <c r="B375" s="2"/>
      <c r="C375" s="2"/>
      <c r="D375" s="2"/>
      <c r="E375" s="2"/>
      <c r="F375" s="2"/>
      <c r="G375" s="2"/>
      <c r="H375" s="2"/>
    </row>
    <row r="376" spans="1:8" x14ac:dyDescent="0.25">
      <c r="A376" s="1"/>
      <c r="B376" s="2"/>
      <c r="C376" s="2"/>
      <c r="D376" s="2"/>
      <c r="E376" s="2"/>
      <c r="F376" s="2"/>
      <c r="G376" s="2"/>
      <c r="H376" s="2"/>
    </row>
    <row r="377" spans="1:8" x14ac:dyDescent="0.25">
      <c r="A377" s="1"/>
      <c r="B377" s="2"/>
      <c r="C377" s="2"/>
      <c r="D377" s="2"/>
      <c r="E377" s="2"/>
      <c r="F377" s="2"/>
      <c r="G377" s="2"/>
      <c r="H377" s="2"/>
    </row>
    <row r="378" spans="1:8" x14ac:dyDescent="0.25">
      <c r="A378" s="1"/>
      <c r="B378" s="2"/>
      <c r="C378" s="2"/>
      <c r="D378" s="2"/>
      <c r="E378" s="2"/>
      <c r="F378" s="2"/>
      <c r="G378" s="2"/>
      <c r="H378" s="2"/>
    </row>
    <row r="379" spans="1:8" x14ac:dyDescent="0.25">
      <c r="A379" s="1"/>
      <c r="B379" s="2"/>
      <c r="C379" s="2"/>
      <c r="D379" s="2"/>
      <c r="E379" s="2"/>
      <c r="F379" s="2"/>
      <c r="G379" s="2"/>
      <c r="H379" s="2"/>
    </row>
    <row r="380" spans="1:8" x14ac:dyDescent="0.25">
      <c r="A380" s="1"/>
      <c r="B380" s="2"/>
      <c r="C380" s="2"/>
      <c r="D380" s="2"/>
      <c r="E380" s="2"/>
      <c r="F380" s="2"/>
      <c r="G380" s="2"/>
      <c r="H380" s="2"/>
    </row>
    <row r="381" spans="1:8" x14ac:dyDescent="0.25">
      <c r="A381" s="1"/>
      <c r="B381" s="2"/>
      <c r="C381" s="2"/>
      <c r="D381" s="2"/>
      <c r="E381" s="2"/>
      <c r="F381" s="2"/>
      <c r="G381" s="2"/>
      <c r="H381" s="2"/>
    </row>
    <row r="382" spans="1:8" x14ac:dyDescent="0.25">
      <c r="A382" s="1"/>
      <c r="B382" s="2"/>
      <c r="C382" s="2"/>
      <c r="D382" s="2"/>
      <c r="E382" s="2"/>
      <c r="F382" s="2"/>
      <c r="G382" s="2"/>
      <c r="H382" s="2"/>
    </row>
    <row r="383" spans="1:8" x14ac:dyDescent="0.25">
      <c r="A383" s="1"/>
      <c r="B383" s="2"/>
      <c r="C383" s="2"/>
      <c r="D383" s="2"/>
      <c r="E383" s="2"/>
      <c r="F383" s="2"/>
      <c r="G383" s="2"/>
      <c r="H383" s="2"/>
    </row>
    <row r="384" spans="1:8" x14ac:dyDescent="0.25">
      <c r="B384" s="2"/>
      <c r="C384" s="2"/>
      <c r="D384" s="2"/>
      <c r="E384" s="2"/>
      <c r="F384" s="2"/>
      <c r="G384" s="2"/>
      <c r="H384" s="2"/>
    </row>
    <row r="385" spans="1:8" x14ac:dyDescent="0.25">
      <c r="A385" s="1"/>
      <c r="B385" s="2"/>
      <c r="C385" s="2"/>
      <c r="D385" s="2"/>
      <c r="E385" s="2"/>
      <c r="F385" s="2"/>
      <c r="G385" s="2"/>
      <c r="H385" s="2"/>
    </row>
    <row r="386" spans="1:8" x14ac:dyDescent="0.25">
      <c r="A386" s="1"/>
      <c r="B386" s="2"/>
      <c r="C386" s="2"/>
      <c r="D386" s="2"/>
      <c r="E386" s="2"/>
      <c r="F386" s="2"/>
      <c r="G386" s="2"/>
      <c r="H386" s="2"/>
    </row>
    <row r="387" spans="1:8" x14ac:dyDescent="0.25">
      <c r="A387" s="1"/>
      <c r="B387" s="2"/>
      <c r="C387" s="2"/>
      <c r="D387" s="2"/>
      <c r="E387" s="2"/>
      <c r="F387" s="2"/>
      <c r="G387" s="2"/>
      <c r="H387" s="2"/>
    </row>
    <row r="388" spans="1:8" x14ac:dyDescent="0.25">
      <c r="A388" s="1"/>
      <c r="B388" s="2"/>
      <c r="C388" s="2"/>
      <c r="D388" s="2"/>
      <c r="E388" s="2"/>
      <c r="F388" s="2"/>
      <c r="G388" s="2"/>
      <c r="H388" s="2"/>
    </row>
    <row r="389" spans="1:8" x14ac:dyDescent="0.25">
      <c r="A389" s="1"/>
      <c r="B389" s="2"/>
      <c r="C389" s="2"/>
      <c r="D389" s="2"/>
      <c r="E389" s="2"/>
      <c r="F389" s="2"/>
      <c r="G389" s="2"/>
      <c r="H389" s="2"/>
    </row>
    <row r="390" spans="1:8" x14ac:dyDescent="0.25">
      <c r="A390" s="1"/>
      <c r="B390" s="2"/>
      <c r="C390" s="2"/>
      <c r="D390" s="2"/>
      <c r="E390" s="2"/>
      <c r="F390" s="2"/>
      <c r="G390" s="2"/>
      <c r="H390" s="2"/>
    </row>
    <row r="391" spans="1:8" x14ac:dyDescent="0.25">
      <c r="A391" s="1"/>
      <c r="B391" s="2"/>
      <c r="C391" s="2"/>
      <c r="D391" s="2"/>
      <c r="E391" s="2"/>
      <c r="F391" s="2"/>
      <c r="G391" s="2"/>
      <c r="H391" s="2"/>
    </row>
    <row r="392" spans="1:8" x14ac:dyDescent="0.25">
      <c r="A392" s="1"/>
      <c r="B392" s="2"/>
      <c r="C392" s="2"/>
      <c r="D392" s="2"/>
      <c r="E392" s="2"/>
      <c r="F392" s="2"/>
      <c r="G392" s="2"/>
      <c r="H392" s="2"/>
    </row>
    <row r="393" spans="1:8" x14ac:dyDescent="0.25">
      <c r="A393" s="1"/>
      <c r="B393" s="2"/>
      <c r="C393" s="2"/>
      <c r="D393" s="2"/>
      <c r="E393" s="2"/>
      <c r="F393" s="2"/>
      <c r="G393" s="2"/>
      <c r="H393" s="2"/>
    </row>
    <row r="394" spans="1:8" x14ac:dyDescent="0.25">
      <c r="A394" s="1"/>
      <c r="B394" s="2"/>
      <c r="C394" s="2"/>
      <c r="D394" s="2"/>
      <c r="E394" s="2"/>
      <c r="F394" s="2"/>
      <c r="G394" s="2"/>
      <c r="H394" s="2"/>
    </row>
    <row r="395" spans="1:8" x14ac:dyDescent="0.25">
      <c r="A395" s="1"/>
      <c r="B395" s="2"/>
      <c r="C395" s="2"/>
      <c r="D395" s="2"/>
      <c r="E395" s="2"/>
      <c r="F395" s="2"/>
      <c r="G395" s="2"/>
      <c r="H395" s="2"/>
    </row>
    <row r="396" spans="1:8" x14ac:dyDescent="0.25">
      <c r="A396" s="1"/>
      <c r="B396" s="2"/>
      <c r="C396" s="2"/>
      <c r="D396" s="2"/>
      <c r="E396" s="2"/>
      <c r="F396" s="2"/>
      <c r="G396" s="2"/>
      <c r="H396" s="2"/>
    </row>
    <row r="397" spans="1:8" x14ac:dyDescent="0.25">
      <c r="A397" s="1"/>
      <c r="B397" s="2"/>
      <c r="C397" s="2"/>
      <c r="D397" s="2"/>
      <c r="E397" s="2"/>
      <c r="F397" s="2"/>
      <c r="G397" s="2"/>
      <c r="H397" s="2"/>
    </row>
    <row r="398" spans="1:8" x14ac:dyDescent="0.25">
      <c r="A398" s="1"/>
      <c r="B398" s="2"/>
      <c r="C398" s="2"/>
      <c r="D398" s="2"/>
      <c r="E398" s="2"/>
      <c r="F398" s="2"/>
      <c r="G398" s="2"/>
      <c r="H398" s="2"/>
    </row>
    <row r="399" spans="1:8" x14ac:dyDescent="0.25">
      <c r="A399" s="1"/>
      <c r="B399" s="2"/>
      <c r="C399" s="2"/>
      <c r="D399" s="2"/>
      <c r="E399" s="2"/>
      <c r="F399" s="2"/>
      <c r="G399" s="2"/>
      <c r="H399" s="2"/>
    </row>
    <row r="400" spans="1:8" x14ac:dyDescent="0.25">
      <c r="A400" s="1"/>
      <c r="B400" s="2"/>
      <c r="C400" s="2"/>
      <c r="D400" s="2"/>
      <c r="E400" s="2"/>
      <c r="F400" s="2"/>
      <c r="G400" s="2"/>
      <c r="H400" s="2"/>
    </row>
    <row r="401" spans="1:8" x14ac:dyDescent="0.25">
      <c r="A401" s="1"/>
      <c r="B401" s="2"/>
      <c r="C401" s="2"/>
      <c r="D401" s="2"/>
      <c r="E401" s="2"/>
      <c r="F401" s="2"/>
      <c r="G401" s="2"/>
      <c r="H401" s="2"/>
    </row>
    <row r="402" spans="1:8" x14ac:dyDescent="0.25">
      <c r="A402" s="1"/>
      <c r="B402" s="2"/>
      <c r="C402" s="2"/>
      <c r="D402" s="2"/>
      <c r="E402" s="2"/>
      <c r="F402" s="2"/>
      <c r="G402" s="2"/>
      <c r="H402" s="2"/>
    </row>
    <row r="403" spans="1:8" x14ac:dyDescent="0.25">
      <c r="A403" s="1"/>
      <c r="B403" s="2"/>
      <c r="C403" s="2"/>
      <c r="D403" s="2"/>
      <c r="E403" s="2"/>
      <c r="F403" s="2"/>
      <c r="G403" s="2"/>
      <c r="H403" s="2"/>
    </row>
    <row r="404" spans="1:8" x14ac:dyDescent="0.25">
      <c r="A404" s="1"/>
      <c r="B404" s="2"/>
      <c r="C404" s="2"/>
      <c r="D404" s="2"/>
      <c r="E404" s="2"/>
      <c r="F404" s="2"/>
      <c r="G404" s="2"/>
      <c r="H404" s="2"/>
    </row>
    <row r="405" spans="1:8" x14ac:dyDescent="0.25">
      <c r="A405" s="1"/>
      <c r="B405" s="2"/>
      <c r="C405" s="2"/>
      <c r="D405" s="2"/>
      <c r="E405" s="2"/>
      <c r="F405" s="2"/>
      <c r="G405" s="2"/>
      <c r="H405" s="2"/>
    </row>
    <row r="406" spans="1:8" x14ac:dyDescent="0.25">
      <c r="A406" s="1"/>
      <c r="B406" s="2"/>
      <c r="C406" s="2"/>
      <c r="D406" s="2"/>
      <c r="E406" s="2"/>
      <c r="F406" s="2"/>
      <c r="G406" s="2"/>
      <c r="H406" s="2"/>
    </row>
    <row r="407" spans="1:8" x14ac:dyDescent="0.25">
      <c r="A407" s="1"/>
      <c r="B407" s="2"/>
      <c r="C407" s="2"/>
      <c r="D407" s="2"/>
      <c r="E407" s="2"/>
      <c r="F407" s="2"/>
      <c r="G407" s="2"/>
      <c r="H407" s="2"/>
    </row>
    <row r="408" spans="1:8" x14ac:dyDescent="0.25">
      <c r="A408" s="1"/>
      <c r="B408" s="2"/>
      <c r="C408" s="2"/>
      <c r="D408" s="2"/>
      <c r="E408" s="2"/>
      <c r="F408" s="2"/>
      <c r="G408" s="2"/>
      <c r="H408" s="2"/>
    </row>
    <row r="409" spans="1:8" x14ac:dyDescent="0.25">
      <c r="A409" s="1"/>
      <c r="B409" s="2"/>
      <c r="C409" s="2"/>
      <c r="D409" s="2"/>
      <c r="E409" s="2"/>
      <c r="F409" s="2"/>
      <c r="G409" s="2"/>
      <c r="H409" s="2"/>
    </row>
    <row r="410" spans="1:8" x14ac:dyDescent="0.25">
      <c r="A410" s="1"/>
      <c r="B410" s="2"/>
      <c r="C410" s="2"/>
      <c r="D410" s="2"/>
      <c r="E410" s="2"/>
      <c r="F410" s="2"/>
      <c r="G410" s="2"/>
      <c r="H410" s="2"/>
    </row>
  </sheetData>
  <mergeCells count="2">
    <mergeCell ref="M1:P1"/>
    <mergeCell ref="A1:K1"/>
  </mergeCells>
  <hyperlinks>
    <hyperlink ref="B3" r:id="rId1"/>
    <hyperlink ref="J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Intro</vt:lpstr>
      <vt:lpstr>Analysis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GTonsor</dc:creator>
  <cp:lastModifiedBy>GTonsor</cp:lastModifiedBy>
  <dcterms:created xsi:type="dcterms:W3CDTF">2020-06-17T02:07:12Z</dcterms:created>
  <dcterms:modified xsi:type="dcterms:W3CDTF">2020-06-18T14:28:19Z</dcterms:modified>
</cp:coreProperties>
</file>