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suemailprod-my.sharepoint.com/personal/robinreid_ksu_edu/Documents/Docs/Decision Tool Updates/Grain Seasonality/Sept. 2026 update/"/>
    </mc:Choice>
  </mc:AlternateContent>
  <xr:revisionPtr revIDLastSave="277" documentId="8_{8EDEF074-7BE2-4A06-9FEE-D3D5CF7FB133}" xr6:coauthVersionLast="47" xr6:coauthVersionMax="47" xr10:uidLastSave="{81F7891F-EABA-4B40-9CCB-6AC78291B379}"/>
  <bookViews>
    <workbookView xWindow="-103" yWindow="-103" windowWidth="33120" windowHeight="18000" xr2:uid="{00000000-000D-0000-FFFF-FFFF00000000}"/>
  </bookViews>
  <sheets>
    <sheet name="Introduction" sheetId="9" r:id="rId1"/>
    <sheet name="Seasonality Graphs" sheetId="3" r:id="rId2"/>
    <sheet name="Current Year" sheetId="8" state="hidden" r:id="rId3"/>
    <sheet name="Crop Reporting District Map" sheetId="4" r:id="rId4"/>
    <sheet name="Corn" sheetId="2" r:id="rId5"/>
    <sheet name="Soybeans" sheetId="5" r:id="rId6"/>
    <sheet name="Wheat" sheetId="6" r:id="rId7"/>
    <sheet name="Grain Sorghum" sheetId="7" r:id="rId8"/>
  </sheets>
  <externalReferences>
    <externalReference r:id="rId9"/>
  </externalReferences>
  <definedNames>
    <definedName name="CRD">'Seasonality Graphs'!$Y$24:$Y$33</definedName>
    <definedName name="Crops">Corn!$S$2:$S$5</definedName>
    <definedName name="data">[1]kcd!$B$10:$AZ$1374</definedName>
    <definedName name="_xlnm.Print_Area" localSheetId="0">Introduction!$A$1:$M$53</definedName>
    <definedName name="_xlnm.Print_Area" localSheetId="1">'Seasonality Graphs'!$A$1:$R$32</definedName>
    <definedName name="Regions">Corn!$E$2:$N$2</definedName>
    <definedName name="Z_7F8F69BA_F1D1_4483_B535_1A9BCCCC12B7_.wvu.PrintArea" localSheetId="0" hidden="1">Introduction!$B$2:$L$44</definedName>
    <definedName name="Z_7F8F69BA_F1D1_4483_B535_1A9BCCCC12B7_.wvu.Rows" localSheetId="0" hidden="1">Introduction!#REF!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6" i="3" l="1"/>
  <c r="T96" i="3"/>
  <c r="R96" i="3"/>
  <c r="T70" i="3"/>
  <c r="T71" i="3"/>
  <c r="T72" i="3"/>
  <c r="T73" i="3"/>
  <c r="T74" i="3"/>
  <c r="T75" i="3"/>
  <c r="T76" i="3"/>
  <c r="T77" i="3"/>
  <c r="T78" i="3"/>
  <c r="T79" i="3"/>
  <c r="T80" i="3"/>
  <c r="T81" i="3"/>
  <c r="T82" i="3"/>
  <c r="T83" i="3"/>
  <c r="T84" i="3"/>
  <c r="T85" i="3"/>
  <c r="T86" i="3"/>
  <c r="T87" i="3"/>
  <c r="T88" i="3"/>
  <c r="T89" i="3"/>
  <c r="T90" i="3"/>
  <c r="T91" i="3"/>
  <c r="T92" i="3"/>
  <c r="T93" i="3"/>
  <c r="T94" i="3"/>
  <c r="T95" i="3"/>
  <c r="S70" i="3"/>
  <c r="S71" i="3"/>
  <c r="S72" i="3"/>
  <c r="S73" i="3"/>
  <c r="S74" i="3"/>
  <c r="S75" i="3"/>
  <c r="S76" i="3"/>
  <c r="S77" i="3"/>
  <c r="S78" i="3"/>
  <c r="S79" i="3"/>
  <c r="S80" i="3"/>
  <c r="S81" i="3"/>
  <c r="S82" i="3"/>
  <c r="S83" i="3"/>
  <c r="S84" i="3"/>
  <c r="S85" i="3"/>
  <c r="S86" i="3"/>
  <c r="S87" i="3"/>
  <c r="S88" i="3"/>
  <c r="S89" i="3"/>
  <c r="S90" i="3"/>
  <c r="S91" i="3"/>
  <c r="S92" i="3"/>
  <c r="S93" i="3"/>
  <c r="S94" i="3"/>
  <c r="S95" i="3"/>
  <c r="R70" i="3"/>
  <c r="R71" i="3"/>
  <c r="R72" i="3"/>
  <c r="R73" i="3"/>
  <c r="R74" i="3"/>
  <c r="R75" i="3"/>
  <c r="R76" i="3"/>
  <c r="R77" i="3"/>
  <c r="R78" i="3"/>
  <c r="R79" i="3"/>
  <c r="R80" i="3"/>
  <c r="R81" i="3"/>
  <c r="R82" i="3"/>
  <c r="R83" i="3"/>
  <c r="R84" i="3"/>
  <c r="R85" i="3"/>
  <c r="R86" i="3"/>
  <c r="R87" i="3"/>
  <c r="R88" i="3"/>
  <c r="R89" i="3"/>
  <c r="R90" i="3"/>
  <c r="R91" i="3"/>
  <c r="R92" i="3"/>
  <c r="R93" i="3"/>
  <c r="R94" i="3"/>
  <c r="R95" i="3"/>
  <c r="T65" i="3"/>
  <c r="S65" i="3"/>
  <c r="R65" i="3"/>
  <c r="B16" i="8" l="1"/>
  <c r="C15" i="8" s="1"/>
  <c r="C5" i="8" l="1"/>
  <c r="C9" i="8"/>
  <c r="C6" i="8"/>
  <c r="C10" i="8"/>
  <c r="C14" i="8"/>
  <c r="C7" i="8"/>
  <c r="C11" i="8"/>
  <c r="C8" i="8"/>
  <c r="C12" i="8"/>
  <c r="C4" i="8"/>
  <c r="C13" i="8"/>
  <c r="F16" i="8" l="1"/>
  <c r="G6" i="8" l="1"/>
  <c r="G10" i="8"/>
  <c r="G14" i="8"/>
  <c r="G5" i="8"/>
  <c r="G13" i="8"/>
  <c r="G7" i="8"/>
  <c r="G11" i="8"/>
  <c r="G4" i="8"/>
  <c r="G9" i="8"/>
  <c r="G15" i="8"/>
  <c r="G8" i="8"/>
  <c r="G12" i="8"/>
  <c r="J16" i="8"/>
  <c r="D16" i="8"/>
  <c r="E15" i="8" s="1"/>
  <c r="K5" i="8" l="1"/>
  <c r="K9" i="8"/>
  <c r="K13" i="8"/>
  <c r="K11" i="8"/>
  <c r="K15" i="8"/>
  <c r="K12" i="8"/>
  <c r="K4" i="8"/>
  <c r="K6" i="8"/>
  <c r="K10" i="8"/>
  <c r="K14" i="8"/>
  <c r="K7" i="8"/>
  <c r="K8" i="8"/>
  <c r="E5" i="8"/>
  <c r="E9" i="8"/>
  <c r="E13" i="8"/>
  <c r="E6" i="8"/>
  <c r="E10" i="8"/>
  <c r="E14" i="8"/>
  <c r="E7" i="8"/>
  <c r="E11" i="8"/>
  <c r="E8" i="8"/>
  <c r="E12" i="8"/>
  <c r="E4" i="8"/>
  <c r="M68" i="3"/>
  <c r="L68" i="3"/>
  <c r="K68" i="3"/>
  <c r="J68" i="3"/>
  <c r="I68" i="3"/>
  <c r="H68" i="3"/>
  <c r="G68" i="3"/>
  <c r="F68" i="3"/>
  <c r="E68" i="3"/>
  <c r="D68" i="3"/>
  <c r="C68" i="3"/>
  <c r="B68" i="3"/>
  <c r="M37" i="3"/>
  <c r="L37" i="3"/>
  <c r="K37" i="3"/>
  <c r="J37" i="3"/>
  <c r="I37" i="3"/>
  <c r="H37" i="3"/>
  <c r="G37" i="3"/>
  <c r="F37" i="3"/>
  <c r="E37" i="3"/>
  <c r="D37" i="3"/>
  <c r="C37" i="3"/>
  <c r="B37" i="3"/>
  <c r="N24" i="3"/>
  <c r="M24" i="3"/>
  <c r="L24" i="3"/>
  <c r="K24" i="3"/>
  <c r="J24" i="3"/>
  <c r="I24" i="3"/>
  <c r="H24" i="3"/>
  <c r="G24" i="3"/>
  <c r="F24" i="3"/>
  <c r="E24" i="3"/>
  <c r="D24" i="3"/>
  <c r="C24" i="3"/>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3" i="2"/>
  <c r="Z32" i="3" l="1"/>
  <c r="Z27" i="3"/>
  <c r="Z28" i="3"/>
  <c r="T69" i="3"/>
  <c r="S69" i="3"/>
  <c r="R69" i="3"/>
  <c r="F1" i="7" l="1"/>
  <c r="F1" i="6"/>
  <c r="F1" i="5"/>
  <c r="G1" i="7"/>
  <c r="G1" i="6"/>
  <c r="G1" i="5"/>
  <c r="L1" i="6"/>
  <c r="L1" i="7"/>
  <c r="L1" i="5"/>
  <c r="Z25" i="3" l="1"/>
  <c r="Z26" i="3"/>
  <c r="L1" i="2"/>
  <c r="G1" i="2"/>
  <c r="Z29" i="3"/>
  <c r="Z30" i="3"/>
  <c r="Z31" i="3"/>
  <c r="F1" i="2"/>
  <c r="Z33" i="3"/>
  <c r="Z24" i="3"/>
  <c r="F35" i="3"/>
  <c r="F66" i="3" s="1"/>
  <c r="C35" i="3"/>
  <c r="C66" i="3" s="1"/>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K1" i="2" l="1"/>
  <c r="K1" i="6"/>
  <c r="K1" i="7"/>
  <c r="K1" i="5"/>
  <c r="H1" i="2"/>
  <c r="H1" i="6"/>
  <c r="H1" i="7"/>
  <c r="H1" i="5"/>
  <c r="N1" i="2"/>
  <c r="N1" i="7"/>
  <c r="N1" i="6"/>
  <c r="N1" i="5"/>
  <c r="J1" i="2"/>
  <c r="J1" i="7"/>
  <c r="J1" i="6"/>
  <c r="J1" i="5"/>
  <c r="M1" i="2"/>
  <c r="M1" i="7"/>
  <c r="M1" i="6"/>
  <c r="M1" i="5"/>
  <c r="E1" i="2"/>
  <c r="E1" i="7"/>
  <c r="E1" i="6"/>
  <c r="E1" i="5"/>
  <c r="I1" i="2"/>
  <c r="I1" i="6"/>
  <c r="I1" i="7"/>
  <c r="I1" i="5"/>
  <c r="H64" i="3" l="1"/>
  <c r="D64" i="3"/>
  <c r="G64" i="3"/>
  <c r="F64" i="3"/>
  <c r="E64" i="3"/>
  <c r="C64" i="3"/>
  <c r="M64" i="3"/>
  <c r="M63" i="3"/>
  <c r="L64" i="3"/>
  <c r="K64" i="3"/>
  <c r="J64" i="3"/>
  <c r="I64" i="3"/>
  <c r="B64" i="3"/>
  <c r="D63" i="3"/>
  <c r="C63" i="3"/>
  <c r="B63" i="3"/>
  <c r="M62" i="3"/>
  <c r="L63" i="3"/>
  <c r="H63" i="3"/>
  <c r="F63" i="3"/>
  <c r="E63" i="3"/>
  <c r="K63" i="3"/>
  <c r="I63" i="3"/>
  <c r="G63" i="3"/>
  <c r="J63" i="3"/>
  <c r="M61" i="3"/>
  <c r="I62" i="3"/>
  <c r="G62" i="3"/>
  <c r="B62" i="3"/>
  <c r="L62" i="3"/>
  <c r="D62" i="3"/>
  <c r="K62" i="3"/>
  <c r="H62" i="3"/>
  <c r="C62" i="3"/>
  <c r="J62" i="3"/>
  <c r="F62" i="3"/>
  <c r="E62" i="3"/>
  <c r="E61" i="3"/>
  <c r="C61" i="3"/>
  <c r="B61" i="3"/>
  <c r="B60" i="3"/>
  <c r="L61" i="3"/>
  <c r="J61" i="3"/>
  <c r="H61" i="3"/>
  <c r="F61" i="3"/>
  <c r="D61" i="3"/>
  <c r="I61" i="3"/>
  <c r="G61" i="3"/>
  <c r="K61" i="3"/>
  <c r="H60" i="3"/>
  <c r="G60" i="3"/>
  <c r="K60" i="3"/>
  <c r="E60" i="3"/>
  <c r="C60" i="3"/>
  <c r="J60" i="3"/>
  <c r="F60" i="3"/>
  <c r="D60" i="3"/>
  <c r="I60" i="3"/>
  <c r="M60" i="3"/>
  <c r="B59" i="3"/>
  <c r="L60" i="3"/>
  <c r="D59" i="3"/>
  <c r="M59" i="3"/>
  <c r="B58" i="3"/>
  <c r="J59" i="3"/>
  <c r="L59" i="3"/>
  <c r="K59" i="3"/>
  <c r="I59" i="3"/>
  <c r="H59" i="3"/>
  <c r="G59" i="3"/>
  <c r="F59" i="3"/>
  <c r="E59" i="3"/>
  <c r="C59" i="3"/>
  <c r="C58" i="3"/>
  <c r="M57" i="3"/>
  <c r="K58" i="3"/>
  <c r="F58" i="3"/>
  <c r="M58" i="3"/>
  <c r="L58" i="3"/>
  <c r="J58" i="3"/>
  <c r="E58" i="3"/>
  <c r="I58" i="3"/>
  <c r="H58" i="3"/>
  <c r="G58" i="3"/>
  <c r="D58" i="3"/>
  <c r="L57" i="3"/>
  <c r="H57" i="3"/>
  <c r="D57" i="3"/>
  <c r="K57" i="3"/>
  <c r="G57" i="3"/>
  <c r="C57" i="3"/>
  <c r="J57" i="3"/>
  <c r="F57" i="3"/>
  <c r="B57" i="3"/>
  <c r="I57" i="3"/>
  <c r="E57" i="3"/>
  <c r="B56" i="3"/>
  <c r="G56" i="3"/>
  <c r="M56" i="3"/>
  <c r="I56" i="3"/>
  <c r="E56" i="3"/>
  <c r="C56" i="3"/>
  <c r="F56" i="3"/>
  <c r="L56" i="3"/>
  <c r="H56" i="3"/>
  <c r="D56" i="3"/>
  <c r="K56" i="3"/>
  <c r="J56" i="3"/>
  <c r="K55" i="3"/>
  <c r="I55" i="3"/>
  <c r="E55" i="3"/>
  <c r="C54" i="3"/>
  <c r="M55" i="3"/>
  <c r="H55" i="3"/>
  <c r="D55" i="3"/>
  <c r="L55" i="3"/>
  <c r="G55" i="3"/>
  <c r="K54" i="3"/>
  <c r="J55" i="3"/>
  <c r="F55" i="3"/>
  <c r="C55" i="3"/>
  <c r="B55" i="3"/>
  <c r="B38" i="3"/>
  <c r="M54" i="3"/>
  <c r="L54" i="3"/>
  <c r="G54" i="3"/>
  <c r="J54" i="3"/>
  <c r="F54" i="3"/>
  <c r="B54" i="3"/>
  <c r="I54" i="3"/>
  <c r="E54" i="3"/>
  <c r="B53" i="3"/>
  <c r="H54" i="3"/>
  <c r="D54" i="3"/>
  <c r="M53" i="3"/>
  <c r="I53" i="3"/>
  <c r="E53" i="3"/>
  <c r="M52" i="3"/>
  <c r="I52" i="3"/>
  <c r="E52" i="3"/>
  <c r="M51" i="3"/>
  <c r="I51" i="3"/>
  <c r="E51" i="3"/>
  <c r="M50" i="3"/>
  <c r="I50" i="3"/>
  <c r="E50" i="3"/>
  <c r="B52" i="3"/>
  <c r="B51" i="3"/>
  <c r="L53" i="3"/>
  <c r="H53" i="3"/>
  <c r="D53" i="3"/>
  <c r="L52" i="3"/>
  <c r="H52" i="3"/>
  <c r="D52" i="3"/>
  <c r="L51" i="3"/>
  <c r="H51" i="3"/>
  <c r="D51" i="3"/>
  <c r="L50" i="3"/>
  <c r="H50" i="3"/>
  <c r="D50" i="3"/>
  <c r="J53" i="3"/>
  <c r="J52" i="3"/>
  <c r="J51" i="3"/>
  <c r="J50" i="3"/>
  <c r="K53" i="3"/>
  <c r="G53" i="3"/>
  <c r="C53" i="3"/>
  <c r="K52" i="3"/>
  <c r="G52" i="3"/>
  <c r="C52" i="3"/>
  <c r="K51" i="3"/>
  <c r="G51" i="3"/>
  <c r="C51" i="3"/>
  <c r="K50" i="3"/>
  <c r="G50" i="3"/>
  <c r="C50" i="3"/>
  <c r="F53" i="3"/>
  <c r="F52" i="3"/>
  <c r="F51" i="3"/>
  <c r="F50" i="3"/>
  <c r="B50" i="3"/>
  <c r="J49" i="3"/>
  <c r="F49" i="3"/>
  <c r="L48" i="3"/>
  <c r="H48" i="3"/>
  <c r="D48" i="3"/>
  <c r="I48" i="3"/>
  <c r="M49" i="3"/>
  <c r="I49" i="3"/>
  <c r="E49" i="3"/>
  <c r="K48" i="3"/>
  <c r="G48" i="3"/>
  <c r="C48" i="3"/>
  <c r="M48" i="3"/>
  <c r="L49" i="3"/>
  <c r="H49" i="3"/>
  <c r="D49" i="3"/>
  <c r="B49" i="3"/>
  <c r="J48" i="3"/>
  <c r="F48" i="3"/>
  <c r="K49" i="3"/>
  <c r="G49" i="3"/>
  <c r="C49" i="3"/>
  <c r="E48" i="3"/>
  <c r="B48" i="3"/>
  <c r="J47" i="3"/>
  <c r="F47" i="3"/>
  <c r="L46" i="3"/>
  <c r="H46" i="3"/>
  <c r="D46" i="3"/>
  <c r="C47" i="3"/>
  <c r="M46" i="3"/>
  <c r="M47" i="3"/>
  <c r="I47" i="3"/>
  <c r="E47" i="3"/>
  <c r="K46" i="3"/>
  <c r="G46" i="3"/>
  <c r="C46" i="3"/>
  <c r="G47" i="3"/>
  <c r="E46" i="3"/>
  <c r="L47" i="3"/>
  <c r="H47" i="3"/>
  <c r="D47" i="3"/>
  <c r="B47" i="3"/>
  <c r="J46" i="3"/>
  <c r="F46" i="3"/>
  <c r="B46" i="3"/>
  <c r="K47" i="3"/>
  <c r="I46" i="3"/>
  <c r="M45" i="3"/>
  <c r="I45" i="3"/>
  <c r="E45" i="3"/>
  <c r="K44" i="3"/>
  <c r="G44" i="3"/>
  <c r="C44" i="3"/>
  <c r="H44" i="3"/>
  <c r="L45" i="3"/>
  <c r="H45" i="3"/>
  <c r="D45" i="3"/>
  <c r="B45" i="3"/>
  <c r="J44" i="3"/>
  <c r="F44" i="3"/>
  <c r="B44" i="3"/>
  <c r="F45" i="3"/>
  <c r="D44" i="3"/>
  <c r="K45" i="3"/>
  <c r="G45" i="3"/>
  <c r="C45" i="3"/>
  <c r="M44" i="3"/>
  <c r="I44" i="3"/>
  <c r="E44" i="3"/>
  <c r="J45" i="3"/>
  <c r="L44" i="3"/>
  <c r="M43" i="3"/>
  <c r="I43" i="3"/>
  <c r="E43" i="3"/>
  <c r="B43" i="3"/>
  <c r="L43" i="3"/>
  <c r="H43" i="3"/>
  <c r="D43" i="3"/>
  <c r="J43" i="3"/>
  <c r="K43" i="3"/>
  <c r="G43" i="3"/>
  <c r="C43" i="3"/>
  <c r="F43" i="3"/>
  <c r="M42" i="3"/>
  <c r="I42" i="3"/>
  <c r="E42" i="3"/>
  <c r="M41" i="3"/>
  <c r="I41" i="3"/>
  <c r="E41" i="3"/>
  <c r="M40" i="3"/>
  <c r="I40" i="3"/>
  <c r="E40" i="3"/>
  <c r="M39" i="3"/>
  <c r="I39" i="3"/>
  <c r="E39" i="3"/>
  <c r="M38" i="3"/>
  <c r="I38" i="3"/>
  <c r="E38" i="3"/>
  <c r="F41" i="3"/>
  <c r="F40" i="3"/>
  <c r="F39" i="3"/>
  <c r="F38" i="3"/>
  <c r="L42" i="3"/>
  <c r="H42" i="3"/>
  <c r="D42" i="3"/>
  <c r="L41" i="3"/>
  <c r="H41" i="3"/>
  <c r="D41" i="3"/>
  <c r="L40" i="3"/>
  <c r="H40" i="3"/>
  <c r="D40" i="3"/>
  <c r="L39" i="3"/>
  <c r="H39" i="3"/>
  <c r="D39" i="3"/>
  <c r="L38" i="3"/>
  <c r="H38" i="3"/>
  <c r="D38" i="3"/>
  <c r="F42" i="3"/>
  <c r="B42" i="3"/>
  <c r="B41" i="3"/>
  <c r="B40" i="3"/>
  <c r="B39" i="3"/>
  <c r="K42" i="3"/>
  <c r="G42" i="3"/>
  <c r="C42" i="3"/>
  <c r="K41" i="3"/>
  <c r="G41" i="3"/>
  <c r="C41" i="3"/>
  <c r="K40" i="3"/>
  <c r="G40" i="3"/>
  <c r="C40" i="3"/>
  <c r="K39" i="3"/>
  <c r="G39" i="3"/>
  <c r="C39" i="3"/>
  <c r="K38" i="3"/>
  <c r="G38" i="3"/>
  <c r="C38" i="3"/>
  <c r="J42" i="3"/>
  <c r="J41" i="3"/>
  <c r="J40" i="3"/>
  <c r="J39" i="3"/>
  <c r="J38" i="3"/>
  <c r="I28" i="3" l="1"/>
  <c r="I31" i="3"/>
  <c r="I25" i="3"/>
  <c r="G31" i="3"/>
  <c r="G28" i="3"/>
  <c r="G25" i="3"/>
  <c r="E31" i="3"/>
  <c r="E28" i="3"/>
  <c r="E25" i="3"/>
  <c r="L31" i="3"/>
  <c r="L28" i="3"/>
  <c r="L25" i="3"/>
  <c r="F31" i="3"/>
  <c r="F28" i="3"/>
  <c r="F25" i="3"/>
  <c r="K31" i="3"/>
  <c r="K28" i="3"/>
  <c r="K25" i="3"/>
  <c r="D31" i="3"/>
  <c r="D25" i="3"/>
  <c r="D28" i="3"/>
  <c r="H31" i="3"/>
  <c r="H28" i="3"/>
  <c r="H25" i="3"/>
  <c r="J28" i="3"/>
  <c r="J31" i="3"/>
  <c r="J25" i="3"/>
  <c r="C31" i="3"/>
  <c r="C28" i="3"/>
  <c r="C25" i="3"/>
  <c r="M28" i="3"/>
  <c r="M25" i="3"/>
  <c r="M31" i="3"/>
  <c r="N28" i="3"/>
  <c r="N25" i="3"/>
  <c r="N31" i="3"/>
  <c r="O64" i="3"/>
  <c r="P64" i="3"/>
  <c r="N64" i="3"/>
  <c r="N95" i="3" s="1"/>
  <c r="P63" i="3"/>
  <c r="O63" i="3"/>
  <c r="N63" i="3"/>
  <c r="N94" i="3" s="1"/>
  <c r="N62" i="3"/>
  <c r="N93" i="3" s="1"/>
  <c r="O62" i="3"/>
  <c r="P62" i="3"/>
  <c r="N61" i="3"/>
  <c r="N92" i="3" s="1"/>
  <c r="P61" i="3"/>
  <c r="O61" i="3"/>
  <c r="P60" i="3"/>
  <c r="O60" i="3"/>
  <c r="N60" i="3"/>
  <c r="D91" i="3" s="1"/>
  <c r="N59" i="3"/>
  <c r="O59" i="3"/>
  <c r="P59" i="3"/>
  <c r="O58" i="3"/>
  <c r="P58" i="3"/>
  <c r="N58" i="3"/>
  <c r="N89" i="3" s="1"/>
  <c r="P57" i="3"/>
  <c r="N57" i="3"/>
  <c r="K88" i="3" s="1"/>
  <c r="O57" i="3"/>
  <c r="N56" i="3"/>
  <c r="G87" i="3" s="1"/>
  <c r="P48" i="3"/>
  <c r="P50" i="3"/>
  <c r="P44" i="3"/>
  <c r="P46" i="3"/>
  <c r="P52" i="3"/>
  <c r="P38" i="3"/>
  <c r="O56" i="3"/>
  <c r="P56" i="3"/>
  <c r="P42" i="3"/>
  <c r="P43" i="3"/>
  <c r="P54" i="3"/>
  <c r="P39" i="3"/>
  <c r="P45" i="3"/>
  <c r="P47" i="3"/>
  <c r="P51" i="3"/>
  <c r="P53" i="3"/>
  <c r="P40" i="3"/>
  <c r="P41" i="3"/>
  <c r="P49" i="3"/>
  <c r="P55" i="3"/>
  <c r="N55" i="3"/>
  <c r="B86" i="3" s="1"/>
  <c r="O55" i="3"/>
  <c r="N54" i="3"/>
  <c r="B85" i="3" s="1"/>
  <c r="O54" i="3"/>
  <c r="N51" i="3"/>
  <c r="G82" i="3" s="1"/>
  <c r="O53" i="3"/>
  <c r="O52" i="3"/>
  <c r="N48" i="3"/>
  <c r="H79" i="3" s="1"/>
  <c r="O49" i="3"/>
  <c r="O47" i="3"/>
  <c r="O48" i="3"/>
  <c r="O46" i="3"/>
  <c r="N49" i="3"/>
  <c r="C80" i="3" s="1"/>
  <c r="O44" i="3"/>
  <c r="N46" i="3"/>
  <c r="L77" i="3" s="1"/>
  <c r="N47" i="3"/>
  <c r="M78" i="3" s="1"/>
  <c r="O45" i="3"/>
  <c r="O41" i="3"/>
  <c r="N45" i="3"/>
  <c r="G76" i="3" s="1"/>
  <c r="N44" i="3"/>
  <c r="J75" i="3" s="1"/>
  <c r="N52" i="3"/>
  <c r="K83" i="3" s="1"/>
  <c r="N41" i="3"/>
  <c r="B72" i="3" s="1"/>
  <c r="N43" i="3"/>
  <c r="K74" i="3" s="1"/>
  <c r="N42" i="3"/>
  <c r="G73" i="3" s="1"/>
  <c r="O42" i="3"/>
  <c r="O43" i="3"/>
  <c r="N39" i="3"/>
  <c r="F70" i="3" s="1"/>
  <c r="O39" i="3"/>
  <c r="N40" i="3"/>
  <c r="G71" i="3" s="1"/>
  <c r="N38" i="3"/>
  <c r="B69" i="3" s="1"/>
  <c r="O40" i="3"/>
  <c r="O38" i="3"/>
  <c r="N53" i="3"/>
  <c r="E84" i="3" s="1"/>
  <c r="O51" i="3"/>
  <c r="O50" i="3"/>
  <c r="N50" i="3"/>
  <c r="B81" i="3" s="1"/>
  <c r="B94" i="3" l="1"/>
  <c r="L95" i="3"/>
  <c r="D95" i="3"/>
  <c r="K95" i="3"/>
  <c r="B95" i="3"/>
  <c r="F95" i="3"/>
  <c r="M95" i="3"/>
  <c r="C95" i="3"/>
  <c r="G95" i="3"/>
  <c r="E95" i="3"/>
  <c r="I95" i="3"/>
  <c r="H95" i="3"/>
  <c r="J95" i="3"/>
  <c r="Q64" i="3"/>
  <c r="B93" i="3"/>
  <c r="F94" i="3"/>
  <c r="J94" i="3"/>
  <c r="K94" i="3"/>
  <c r="D94" i="3"/>
  <c r="G94" i="3"/>
  <c r="M94" i="3"/>
  <c r="H94" i="3"/>
  <c r="L94" i="3"/>
  <c r="I94" i="3"/>
  <c r="E94" i="3"/>
  <c r="C94" i="3"/>
  <c r="Q63" i="3"/>
  <c r="Q62" i="3"/>
  <c r="M92" i="3"/>
  <c r="B92" i="3"/>
  <c r="K93" i="3"/>
  <c r="I93" i="3"/>
  <c r="L93" i="3"/>
  <c r="D93" i="3"/>
  <c r="G93" i="3"/>
  <c r="H93" i="3"/>
  <c r="C93" i="3"/>
  <c r="M93" i="3"/>
  <c r="J93" i="3"/>
  <c r="E93" i="3"/>
  <c r="F93" i="3"/>
  <c r="C92" i="3"/>
  <c r="F92" i="3"/>
  <c r="K92" i="3"/>
  <c r="G92" i="3"/>
  <c r="I92" i="3"/>
  <c r="J92" i="3"/>
  <c r="Q60" i="3"/>
  <c r="D92" i="3"/>
  <c r="L92" i="3"/>
  <c r="H92" i="3"/>
  <c r="E92" i="3"/>
  <c r="B91" i="3"/>
  <c r="Q61" i="3"/>
  <c r="I91" i="3"/>
  <c r="C91" i="3"/>
  <c r="K91" i="3"/>
  <c r="E91" i="3"/>
  <c r="J91" i="3"/>
  <c r="F91" i="3"/>
  <c r="H91" i="3"/>
  <c r="N91" i="3"/>
  <c r="L91" i="3"/>
  <c r="G91" i="3"/>
  <c r="M91" i="3"/>
  <c r="N90" i="3"/>
  <c r="B90" i="3"/>
  <c r="Q59" i="3"/>
  <c r="E90" i="3"/>
  <c r="M90" i="3"/>
  <c r="B89" i="3"/>
  <c r="F90" i="3"/>
  <c r="G90" i="3"/>
  <c r="L90" i="3"/>
  <c r="D90" i="3"/>
  <c r="K90" i="3"/>
  <c r="C90" i="3"/>
  <c r="I90" i="3"/>
  <c r="J90" i="3"/>
  <c r="H90" i="3"/>
  <c r="Q58" i="3"/>
  <c r="G89" i="3"/>
  <c r="D89" i="3"/>
  <c r="K89" i="3"/>
  <c r="F89" i="3"/>
  <c r="L89" i="3"/>
  <c r="M89" i="3"/>
  <c r="J89" i="3"/>
  <c r="E89" i="3"/>
  <c r="I89" i="3"/>
  <c r="B88" i="3"/>
  <c r="C89" i="3"/>
  <c r="H89" i="3"/>
  <c r="Q57" i="3"/>
  <c r="E88" i="3"/>
  <c r="B87" i="3"/>
  <c r="M88" i="3"/>
  <c r="J88" i="3"/>
  <c r="L88" i="3"/>
  <c r="C87" i="3"/>
  <c r="I88" i="3"/>
  <c r="C88" i="3"/>
  <c r="D88" i="3"/>
  <c r="G88" i="3"/>
  <c r="F88" i="3"/>
  <c r="H88" i="3"/>
  <c r="Q56" i="3"/>
  <c r="E87" i="3"/>
  <c r="H87" i="3"/>
  <c r="M87" i="3"/>
  <c r="I87" i="3"/>
  <c r="L87" i="3"/>
  <c r="F87" i="3"/>
  <c r="J87" i="3"/>
  <c r="D87" i="3"/>
  <c r="K87" i="3"/>
  <c r="C86" i="3"/>
  <c r="E86" i="3"/>
  <c r="F86" i="3"/>
  <c r="G86" i="3"/>
  <c r="D86" i="3"/>
  <c r="K86" i="3"/>
  <c r="I86" i="3"/>
  <c r="M86" i="3"/>
  <c r="H86" i="3"/>
  <c r="J86" i="3"/>
  <c r="L86" i="3"/>
  <c r="Q55" i="3"/>
  <c r="L85" i="3"/>
  <c r="K85" i="3"/>
  <c r="M85" i="3"/>
  <c r="J85" i="3"/>
  <c r="D85" i="3"/>
  <c r="F85" i="3"/>
  <c r="E85" i="3"/>
  <c r="G85" i="3"/>
  <c r="Q54" i="3"/>
  <c r="I85" i="3"/>
  <c r="H85" i="3"/>
  <c r="C85" i="3"/>
  <c r="B84" i="3"/>
  <c r="B82" i="3"/>
  <c r="M82" i="3"/>
  <c r="E82" i="3"/>
  <c r="C82" i="3"/>
  <c r="H82" i="3"/>
  <c r="F82" i="3"/>
  <c r="K82" i="3"/>
  <c r="Q51" i="3"/>
  <c r="I82" i="3"/>
  <c r="J82" i="3"/>
  <c r="D82" i="3"/>
  <c r="L82" i="3"/>
  <c r="B70" i="3"/>
  <c r="K78" i="3"/>
  <c r="E78" i="3"/>
  <c r="H70" i="3"/>
  <c r="D70" i="3"/>
  <c r="I83" i="3"/>
  <c r="J83" i="3"/>
  <c r="J71" i="3"/>
  <c r="I70" i="3"/>
  <c r="J77" i="3"/>
  <c r="H72" i="3"/>
  <c r="E79" i="3"/>
  <c r="G78" i="3"/>
  <c r="M79" i="3"/>
  <c r="F78" i="3"/>
  <c r="L79" i="3"/>
  <c r="F79" i="3"/>
  <c r="M84" i="3"/>
  <c r="L84" i="3"/>
  <c r="Q46" i="3"/>
  <c r="I79" i="3"/>
  <c r="B79" i="3"/>
  <c r="C78" i="3"/>
  <c r="K79" i="3"/>
  <c r="D79" i="3"/>
  <c r="G79" i="3"/>
  <c r="I78" i="3"/>
  <c r="H78" i="3"/>
  <c r="B78" i="3"/>
  <c r="F72" i="3"/>
  <c r="J80" i="3"/>
  <c r="F80" i="3"/>
  <c r="Q49" i="3"/>
  <c r="G70" i="3"/>
  <c r="L70" i="3"/>
  <c r="J78" i="3"/>
  <c r="D78" i="3"/>
  <c r="L78" i="3"/>
  <c r="C72" i="3"/>
  <c r="C79" i="3"/>
  <c r="J79" i="3"/>
  <c r="I72" i="3"/>
  <c r="Q47" i="3"/>
  <c r="Q48" i="3"/>
  <c r="L73" i="3"/>
  <c r="H75" i="3"/>
  <c r="Q44" i="3"/>
  <c r="B75" i="3"/>
  <c r="E83" i="3"/>
  <c r="E75" i="3"/>
  <c r="E73" i="3"/>
  <c r="F73" i="3"/>
  <c r="B71" i="3"/>
  <c r="C71" i="3"/>
  <c r="C73" i="3"/>
  <c r="F77" i="3"/>
  <c r="J73" i="3"/>
  <c r="D75" i="3"/>
  <c r="F71" i="3"/>
  <c r="L71" i="3"/>
  <c r="K77" i="3"/>
  <c r="Q52" i="3"/>
  <c r="D77" i="3"/>
  <c r="M77" i="3"/>
  <c r="G83" i="3"/>
  <c r="B77" i="3"/>
  <c r="H77" i="3"/>
  <c r="C83" i="3"/>
  <c r="G77" i="3"/>
  <c r="I77" i="3"/>
  <c r="C77" i="3"/>
  <c r="H83" i="3"/>
  <c r="E77" i="3"/>
  <c r="F83" i="3"/>
  <c r="M83" i="3"/>
  <c r="L83" i="3"/>
  <c r="D83" i="3"/>
  <c r="B83" i="3"/>
  <c r="L80" i="3"/>
  <c r="H80" i="3"/>
  <c r="B80" i="3"/>
  <c r="K80" i="3"/>
  <c r="D80" i="3"/>
  <c r="M80" i="3"/>
  <c r="I80" i="3"/>
  <c r="E80" i="3"/>
  <c r="G80" i="3"/>
  <c r="Q41" i="3"/>
  <c r="H73" i="3"/>
  <c r="M75" i="3"/>
  <c r="I75" i="3"/>
  <c r="D73" i="3"/>
  <c r="I73" i="3"/>
  <c r="K75" i="3"/>
  <c r="Q38" i="3"/>
  <c r="B73" i="3"/>
  <c r="Q42" i="3"/>
  <c r="M73" i="3"/>
  <c r="F75" i="3"/>
  <c r="L75" i="3"/>
  <c r="K73" i="3"/>
  <c r="G75" i="3"/>
  <c r="C75" i="3"/>
  <c r="C76" i="3"/>
  <c r="H76" i="3"/>
  <c r="E74" i="3"/>
  <c r="Q45" i="3"/>
  <c r="I76" i="3"/>
  <c r="C74" i="3"/>
  <c r="B74" i="3"/>
  <c r="M76" i="3"/>
  <c r="G69" i="3"/>
  <c r="D76" i="3"/>
  <c r="J76" i="3"/>
  <c r="F76" i="3"/>
  <c r="E76" i="3"/>
  <c r="L76" i="3"/>
  <c r="B76" i="3"/>
  <c r="K76" i="3"/>
  <c r="E72" i="3"/>
  <c r="E71" i="3"/>
  <c r="I71" i="3"/>
  <c r="G72" i="3"/>
  <c r="J72" i="3"/>
  <c r="M70" i="3"/>
  <c r="M72" i="3"/>
  <c r="Q39" i="3"/>
  <c r="K72" i="3"/>
  <c r="H71" i="3"/>
  <c r="J70" i="3"/>
  <c r="C70" i="3"/>
  <c r="E70" i="3"/>
  <c r="L72" i="3"/>
  <c r="D71" i="3"/>
  <c r="K70" i="3"/>
  <c r="M71" i="3"/>
  <c r="K71" i="3"/>
  <c r="D72" i="3"/>
  <c r="Q40" i="3"/>
  <c r="Q43" i="3"/>
  <c r="M69" i="3"/>
  <c r="I74" i="3"/>
  <c r="G74" i="3"/>
  <c r="D74" i="3"/>
  <c r="J74" i="3"/>
  <c r="F74" i="3"/>
  <c r="C69" i="3"/>
  <c r="L74" i="3"/>
  <c r="M74" i="3"/>
  <c r="H74" i="3"/>
  <c r="K69" i="3"/>
  <c r="H69" i="3"/>
  <c r="L69" i="3"/>
  <c r="J69" i="3"/>
  <c r="F69" i="3"/>
  <c r="I69" i="3"/>
  <c r="D69" i="3"/>
  <c r="E69" i="3"/>
  <c r="K81" i="3"/>
  <c r="I81" i="3"/>
  <c r="H81" i="3"/>
  <c r="I84" i="3"/>
  <c r="C84" i="3"/>
  <c r="D84" i="3"/>
  <c r="F84" i="3"/>
  <c r="K84" i="3"/>
  <c r="G84" i="3"/>
  <c r="H84" i="3"/>
  <c r="J84" i="3"/>
  <c r="Q53" i="3"/>
  <c r="Q50" i="3"/>
  <c r="M81" i="3"/>
  <c r="J81" i="3"/>
  <c r="E81" i="3"/>
  <c r="G81" i="3"/>
  <c r="C81" i="3"/>
  <c r="D81" i="3"/>
  <c r="L81" i="3"/>
  <c r="F81" i="3"/>
  <c r="C29" i="3" l="1"/>
  <c r="B100" i="3"/>
  <c r="O95" i="3"/>
  <c r="K32" i="3"/>
  <c r="K29" i="3"/>
  <c r="K26" i="3"/>
  <c r="E26" i="3"/>
  <c r="E32" i="3"/>
  <c r="E29" i="3"/>
  <c r="J32" i="3"/>
  <c r="J26" i="3"/>
  <c r="J29" i="3"/>
  <c r="P95" i="3"/>
  <c r="F99" i="3"/>
  <c r="F101" i="3"/>
  <c r="F100" i="3"/>
  <c r="F98" i="3"/>
  <c r="F97" i="3"/>
  <c r="G32" i="3"/>
  <c r="G29" i="3"/>
  <c r="G26" i="3"/>
  <c r="M26" i="3"/>
  <c r="M32" i="3"/>
  <c r="M29" i="3"/>
  <c r="G101" i="3"/>
  <c r="G100" i="3"/>
  <c r="G98" i="3"/>
  <c r="G97" i="3"/>
  <c r="G99" i="3"/>
  <c r="B98" i="3"/>
  <c r="C32" i="3"/>
  <c r="H97" i="3"/>
  <c r="H101" i="3"/>
  <c r="H100" i="3"/>
  <c r="H98" i="3"/>
  <c r="H99" i="3"/>
  <c r="B101" i="3"/>
  <c r="C26" i="3"/>
  <c r="E99" i="3"/>
  <c r="E101" i="3"/>
  <c r="E100" i="3"/>
  <c r="E98" i="3"/>
  <c r="E97" i="3"/>
  <c r="J99" i="3"/>
  <c r="J101" i="3"/>
  <c r="J100" i="3"/>
  <c r="J98" i="3"/>
  <c r="J97" i="3"/>
  <c r="M101" i="3"/>
  <c r="M100" i="3"/>
  <c r="M98" i="3"/>
  <c r="M99" i="3"/>
  <c r="M97" i="3"/>
  <c r="I99" i="3"/>
  <c r="I101" i="3"/>
  <c r="I98" i="3"/>
  <c r="I100" i="3"/>
  <c r="I97" i="3"/>
  <c r="H26" i="3"/>
  <c r="H32" i="3"/>
  <c r="H29" i="3"/>
  <c r="B99" i="3"/>
  <c r="C99" i="3"/>
  <c r="C101" i="3"/>
  <c r="C98" i="3"/>
  <c r="C97" i="3"/>
  <c r="C100" i="3"/>
  <c r="L32" i="3"/>
  <c r="L29" i="3"/>
  <c r="L26" i="3"/>
  <c r="K98" i="3"/>
  <c r="K101" i="3"/>
  <c r="K97" i="3"/>
  <c r="K99" i="3"/>
  <c r="K100" i="3"/>
  <c r="D29" i="3"/>
  <c r="D26" i="3"/>
  <c r="D32" i="3"/>
  <c r="B97" i="3"/>
  <c r="L99" i="3"/>
  <c r="L100" i="3"/>
  <c r="L98" i="3"/>
  <c r="L101" i="3"/>
  <c r="L97" i="3"/>
  <c r="D101" i="3"/>
  <c r="D100" i="3"/>
  <c r="D98" i="3"/>
  <c r="D97" i="3"/>
  <c r="D99" i="3"/>
  <c r="N32" i="3"/>
  <c r="N29" i="3"/>
  <c r="N26" i="3"/>
  <c r="I26" i="3"/>
  <c r="I29" i="3"/>
  <c r="I32" i="3"/>
  <c r="F32" i="3"/>
  <c r="F29" i="3"/>
  <c r="F26" i="3"/>
  <c r="O94" i="3"/>
  <c r="O93" i="3"/>
  <c r="P94" i="3"/>
  <c r="P93" i="3"/>
  <c r="O92" i="3"/>
  <c r="O91" i="3"/>
  <c r="P92" i="3"/>
  <c r="P91" i="3"/>
  <c r="O90" i="3"/>
  <c r="P90" i="3"/>
  <c r="P89" i="3"/>
  <c r="O89" i="3"/>
  <c r="O88" i="3"/>
  <c r="N88" i="3"/>
  <c r="P88" i="3"/>
  <c r="N81" i="3"/>
  <c r="P86" i="3"/>
  <c r="N72" i="3"/>
  <c r="N85" i="3"/>
  <c r="N80" i="3"/>
  <c r="N71" i="3"/>
  <c r="N78" i="3"/>
  <c r="N70" i="3"/>
  <c r="N82" i="3"/>
  <c r="P87" i="3"/>
  <c r="O87" i="3"/>
  <c r="N87" i="3"/>
  <c r="N73" i="3"/>
  <c r="N75" i="3"/>
  <c r="N84" i="3"/>
  <c r="O86" i="3"/>
  <c r="N69" i="3"/>
  <c r="N86" i="3"/>
  <c r="N76" i="3"/>
  <c r="N74" i="3"/>
  <c r="N83" i="3"/>
  <c r="N77" i="3"/>
  <c r="N79" i="3"/>
  <c r="P85" i="3"/>
  <c r="O84" i="3"/>
  <c r="O85" i="3"/>
  <c r="O82" i="3"/>
  <c r="P82" i="3"/>
  <c r="P79" i="3"/>
  <c r="O78" i="3"/>
  <c r="O79" i="3"/>
  <c r="P78" i="3"/>
  <c r="P80" i="3"/>
  <c r="P77" i="3"/>
  <c r="P83" i="3"/>
  <c r="O83" i="3"/>
  <c r="O77" i="3"/>
  <c r="P75" i="3"/>
  <c r="P73" i="3"/>
  <c r="O80" i="3"/>
  <c r="P71" i="3"/>
  <c r="O73" i="3"/>
  <c r="O75" i="3"/>
  <c r="O74" i="3"/>
  <c r="P76" i="3"/>
  <c r="O71" i="3"/>
  <c r="O76" i="3"/>
  <c r="O72" i="3"/>
  <c r="P69" i="3"/>
  <c r="P70" i="3"/>
  <c r="P72" i="3"/>
  <c r="P74" i="3"/>
  <c r="O70" i="3"/>
  <c r="O69" i="3"/>
  <c r="P84" i="3"/>
  <c r="O81" i="3"/>
  <c r="P81" i="3"/>
  <c r="Q95" i="3" l="1"/>
  <c r="Q94" i="3"/>
  <c r="Q93" i="3"/>
  <c r="Q91" i="3"/>
  <c r="Q92" i="3"/>
  <c r="Q90" i="3"/>
  <c r="Q89" i="3"/>
  <c r="Q88" i="3"/>
  <c r="Q86" i="3"/>
  <c r="Q87" i="3"/>
  <c r="Q85" i="3"/>
  <c r="Q72" i="3"/>
  <c r="Q82" i="3"/>
  <c r="Q79" i="3"/>
  <c r="Q84" i="3"/>
  <c r="Q69" i="3"/>
  <c r="Q78" i="3"/>
  <c r="Q70" i="3"/>
  <c r="Q77" i="3"/>
  <c r="Q73" i="3"/>
  <c r="Q80" i="3"/>
  <c r="Q71" i="3"/>
  <c r="Q83" i="3"/>
  <c r="Q74" i="3"/>
  <c r="Q75" i="3"/>
  <c r="Q76" i="3"/>
  <c r="Q81" i="3"/>
</calcChain>
</file>

<file path=xl/sharedStrings.xml><?xml version="1.0" encoding="utf-8"?>
<sst xmlns="http://schemas.openxmlformats.org/spreadsheetml/2006/main" count="1776" uniqueCount="320">
  <si>
    <t>Marketing Year</t>
  </si>
  <si>
    <t>Central</t>
  </si>
  <si>
    <t>East Central</t>
  </si>
  <si>
    <t>Northeast</t>
  </si>
  <si>
    <t>Northwest</t>
  </si>
  <si>
    <t>South Central</t>
  </si>
  <si>
    <t>Southeast</t>
  </si>
  <si>
    <t>Southwest</t>
  </si>
  <si>
    <t>West Central</t>
  </si>
  <si>
    <t>State</t>
  </si>
  <si>
    <t>Month-Year</t>
  </si>
  <si>
    <t>Month</t>
  </si>
  <si>
    <t>Year</t>
  </si>
  <si>
    <t>Northcentral</t>
  </si>
  <si>
    <t>98/99</t>
  </si>
  <si>
    <t>09-1998</t>
  </si>
  <si>
    <t>99/00</t>
  </si>
  <si>
    <t>10-1998</t>
  </si>
  <si>
    <t>00/01</t>
  </si>
  <si>
    <t>11-1998</t>
  </si>
  <si>
    <t>01/02</t>
  </si>
  <si>
    <t>12-1998</t>
  </si>
  <si>
    <t>02/03</t>
  </si>
  <si>
    <t>01-1999</t>
  </si>
  <si>
    <t>03/04</t>
  </si>
  <si>
    <t>02-1999</t>
  </si>
  <si>
    <t>04/05</t>
  </si>
  <si>
    <t>03-1999</t>
  </si>
  <si>
    <t>05/06</t>
  </si>
  <si>
    <t>04-1999</t>
  </si>
  <si>
    <t>06/07</t>
  </si>
  <si>
    <t>05-1999</t>
  </si>
  <si>
    <t>07/08</t>
  </si>
  <si>
    <t>06-1999</t>
  </si>
  <si>
    <t>08/09</t>
  </si>
  <si>
    <t>07-1999</t>
  </si>
  <si>
    <t>09/10</t>
  </si>
  <si>
    <t>08-1999</t>
  </si>
  <si>
    <t>10/11</t>
  </si>
  <si>
    <t>09-1999</t>
  </si>
  <si>
    <t>11/12</t>
  </si>
  <si>
    <t>10-1999</t>
  </si>
  <si>
    <t>12/13</t>
  </si>
  <si>
    <t>11-1999</t>
  </si>
  <si>
    <t>13/14</t>
  </si>
  <si>
    <t>12-1999</t>
  </si>
  <si>
    <t>14/15</t>
  </si>
  <si>
    <t>01-2000</t>
  </si>
  <si>
    <t>02-2000</t>
  </si>
  <si>
    <t>03-2000</t>
  </si>
  <si>
    <t>04-2000</t>
  </si>
  <si>
    <t>05-2000</t>
  </si>
  <si>
    <t>06-2000</t>
  </si>
  <si>
    <t>07-2000</t>
  </si>
  <si>
    <t>08-2000</t>
  </si>
  <si>
    <t>09-2000</t>
  </si>
  <si>
    <t>10-2000</t>
  </si>
  <si>
    <t>11-2000</t>
  </si>
  <si>
    <t>12-2000</t>
  </si>
  <si>
    <t>01-2001</t>
  </si>
  <si>
    <t>02-2001</t>
  </si>
  <si>
    <t>03-2001</t>
  </si>
  <si>
    <t>04-2001</t>
  </si>
  <si>
    <t>05-2001</t>
  </si>
  <si>
    <t>06-2001</t>
  </si>
  <si>
    <t>07-2001</t>
  </si>
  <si>
    <t>08-2001</t>
  </si>
  <si>
    <t>09-2001</t>
  </si>
  <si>
    <t>10-2001</t>
  </si>
  <si>
    <t>11-2001</t>
  </si>
  <si>
    <t>12-2001</t>
  </si>
  <si>
    <t>01-2002</t>
  </si>
  <si>
    <t>02-2002</t>
  </si>
  <si>
    <t>03-2002</t>
  </si>
  <si>
    <t>04-2002</t>
  </si>
  <si>
    <t>05-2002</t>
  </si>
  <si>
    <t>06-2002</t>
  </si>
  <si>
    <t>07-2002</t>
  </si>
  <si>
    <t>08-2002</t>
  </si>
  <si>
    <t>09-2002</t>
  </si>
  <si>
    <t>10-2002</t>
  </si>
  <si>
    <t>11-2002</t>
  </si>
  <si>
    <t>12-2002</t>
  </si>
  <si>
    <t>01-2003</t>
  </si>
  <si>
    <t>02-2003</t>
  </si>
  <si>
    <t>03-2003</t>
  </si>
  <si>
    <t>04-2003</t>
  </si>
  <si>
    <t>05-2003</t>
  </si>
  <si>
    <t>06-2003</t>
  </si>
  <si>
    <t>07-2003</t>
  </si>
  <si>
    <t>08-2003</t>
  </si>
  <si>
    <t>09-2003</t>
  </si>
  <si>
    <t>10-2003</t>
  </si>
  <si>
    <t>11-2003</t>
  </si>
  <si>
    <t>12-2003</t>
  </si>
  <si>
    <t>01-2004</t>
  </si>
  <si>
    <t>02-2004</t>
  </si>
  <si>
    <t>03-2004</t>
  </si>
  <si>
    <t>04-2004</t>
  </si>
  <si>
    <t>05-2004</t>
  </si>
  <si>
    <t>06-2004</t>
  </si>
  <si>
    <t>07-2004</t>
  </si>
  <si>
    <t>08-2004</t>
  </si>
  <si>
    <t>09-2004</t>
  </si>
  <si>
    <t>10-2004</t>
  </si>
  <si>
    <t>11-2004</t>
  </si>
  <si>
    <t>12-2004</t>
  </si>
  <si>
    <t>01-2005</t>
  </si>
  <si>
    <t>02-2005</t>
  </si>
  <si>
    <t>03-2005</t>
  </si>
  <si>
    <t>04-2005</t>
  </si>
  <si>
    <t>05-2005</t>
  </si>
  <si>
    <t>06-2005</t>
  </si>
  <si>
    <t>07-2005</t>
  </si>
  <si>
    <t>08-2005</t>
  </si>
  <si>
    <t>09-2005</t>
  </si>
  <si>
    <t>10-2005</t>
  </si>
  <si>
    <t>11-2005</t>
  </si>
  <si>
    <t>12-2005</t>
  </si>
  <si>
    <t>01-2006</t>
  </si>
  <si>
    <t>02-2006</t>
  </si>
  <si>
    <t>03-2006</t>
  </si>
  <si>
    <t>04-2006</t>
  </si>
  <si>
    <t>05-2006</t>
  </si>
  <si>
    <t>06-2006</t>
  </si>
  <si>
    <t>07-2006</t>
  </si>
  <si>
    <t>08-2006</t>
  </si>
  <si>
    <t>09-2006</t>
  </si>
  <si>
    <t>10-2006</t>
  </si>
  <si>
    <t>11-2006</t>
  </si>
  <si>
    <t>12-2006</t>
  </si>
  <si>
    <t>01-2007</t>
  </si>
  <si>
    <t>02-2007</t>
  </si>
  <si>
    <t>03-2007</t>
  </si>
  <si>
    <t>04-2007</t>
  </si>
  <si>
    <t>05-2007</t>
  </si>
  <si>
    <t>06-2007</t>
  </si>
  <si>
    <t>07-2007</t>
  </si>
  <si>
    <t>08-2007</t>
  </si>
  <si>
    <t>09-2007</t>
  </si>
  <si>
    <t>10-2007</t>
  </si>
  <si>
    <t>11-2007</t>
  </si>
  <si>
    <t>12-2007</t>
  </si>
  <si>
    <t>01-2008</t>
  </si>
  <si>
    <t>02-2008</t>
  </si>
  <si>
    <t>03-2008</t>
  </si>
  <si>
    <t>04-2008</t>
  </si>
  <si>
    <t>05-2008</t>
  </si>
  <si>
    <t>06-2008</t>
  </si>
  <si>
    <t>07-2008</t>
  </si>
  <si>
    <t>08-2008</t>
  </si>
  <si>
    <t>09-2008</t>
  </si>
  <si>
    <t>10-2008</t>
  </si>
  <si>
    <t>11-2008</t>
  </si>
  <si>
    <t>12-2008</t>
  </si>
  <si>
    <t>01-2009</t>
  </si>
  <si>
    <t>02-2009</t>
  </si>
  <si>
    <t>03-2009</t>
  </si>
  <si>
    <t>04-2009</t>
  </si>
  <si>
    <t>05-2009</t>
  </si>
  <si>
    <t>06-2009</t>
  </si>
  <si>
    <t>07-2009</t>
  </si>
  <si>
    <t>08-2009</t>
  </si>
  <si>
    <t>09-2009</t>
  </si>
  <si>
    <t>10-2009</t>
  </si>
  <si>
    <t>11-2009</t>
  </si>
  <si>
    <t>12-2009</t>
  </si>
  <si>
    <t>01-2010</t>
  </si>
  <si>
    <t>02-2010</t>
  </si>
  <si>
    <t>03-2010</t>
  </si>
  <si>
    <t>04-2010</t>
  </si>
  <si>
    <t>05-2010</t>
  </si>
  <si>
    <t>06-2010</t>
  </si>
  <si>
    <t>07-2010</t>
  </si>
  <si>
    <t>08-2010</t>
  </si>
  <si>
    <t>09-2010</t>
  </si>
  <si>
    <t>10-2010</t>
  </si>
  <si>
    <t>11-2010</t>
  </si>
  <si>
    <t>12-2010</t>
  </si>
  <si>
    <t>01-2011</t>
  </si>
  <si>
    <t>02-2011</t>
  </si>
  <si>
    <t>03-2011</t>
  </si>
  <si>
    <t>04-2011</t>
  </si>
  <si>
    <t>05-2011</t>
  </si>
  <si>
    <t>06-2011</t>
  </si>
  <si>
    <t>07-2011</t>
  </si>
  <si>
    <t>08-2011</t>
  </si>
  <si>
    <t>09-2011</t>
  </si>
  <si>
    <t>10-2011</t>
  </si>
  <si>
    <t>11-2011</t>
  </si>
  <si>
    <t>12-2011</t>
  </si>
  <si>
    <t>01-2012</t>
  </si>
  <si>
    <t>02-2012</t>
  </si>
  <si>
    <t>03-2012</t>
  </si>
  <si>
    <t>04-2012</t>
  </si>
  <si>
    <t>05-2012</t>
  </si>
  <si>
    <t>06-2012</t>
  </si>
  <si>
    <t>07-2012</t>
  </si>
  <si>
    <t>08-2012</t>
  </si>
  <si>
    <t>09-2012</t>
  </si>
  <si>
    <t>10-2012</t>
  </si>
  <si>
    <t>11-2012</t>
  </si>
  <si>
    <t>12-2012</t>
  </si>
  <si>
    <t>01-2013</t>
  </si>
  <si>
    <t>02-2013</t>
  </si>
  <si>
    <t>03-2013</t>
  </si>
  <si>
    <t>04-2013</t>
  </si>
  <si>
    <t>05-2013</t>
  </si>
  <si>
    <t>06-2013</t>
  </si>
  <si>
    <t>07-2013</t>
  </si>
  <si>
    <t>08-2013</t>
  </si>
  <si>
    <t>09-2013</t>
  </si>
  <si>
    <t>10-2013</t>
  </si>
  <si>
    <t>11-2013</t>
  </si>
  <si>
    <t>12-2013</t>
  </si>
  <si>
    <t>01-2014</t>
  </si>
  <si>
    <t>02-2014</t>
  </si>
  <si>
    <t>03-2014</t>
  </si>
  <si>
    <t>04-2014</t>
  </si>
  <si>
    <t>05-2014</t>
  </si>
  <si>
    <t>06-2014</t>
  </si>
  <si>
    <t>07-2014</t>
  </si>
  <si>
    <t>08-2014</t>
  </si>
  <si>
    <t>09-2014</t>
  </si>
  <si>
    <t>10-2014</t>
  </si>
  <si>
    <t>11-2014</t>
  </si>
  <si>
    <t>12-2014</t>
  </si>
  <si>
    <t>01-2015</t>
  </si>
  <si>
    <t>02-2015</t>
  </si>
  <si>
    <t>03-2015</t>
  </si>
  <si>
    <t>04-2015</t>
  </si>
  <si>
    <t>05-2015</t>
  </si>
  <si>
    <t>06-2015</t>
  </si>
  <si>
    <t>07-2015</t>
  </si>
  <si>
    <t>Average</t>
  </si>
  <si>
    <t>Minimum</t>
  </si>
  <si>
    <t>Maximum</t>
  </si>
  <si>
    <t>Range</t>
  </si>
  <si>
    <t>Corn</t>
  </si>
  <si>
    <t>Soybeans</t>
  </si>
  <si>
    <t>Wheat</t>
  </si>
  <si>
    <t>Grain Sorghum</t>
  </si>
  <si>
    <t>Select Region:</t>
  </si>
  <si>
    <t>Select Crop:</t>
  </si>
  <si>
    <t>Crop reporting district</t>
  </si>
  <si>
    <t>Region</t>
  </si>
  <si>
    <t>Choice</t>
  </si>
  <si>
    <t>Northwest (NW)</t>
  </si>
  <si>
    <t>West Central (WC)</t>
  </si>
  <si>
    <t>Southwest (SW)</t>
  </si>
  <si>
    <t>North Central (NC)</t>
  </si>
  <si>
    <t>Central (C)</t>
  </si>
  <si>
    <t>South Central (SC)</t>
  </si>
  <si>
    <t>Northeast (NE)</t>
  </si>
  <si>
    <t>East Central (EC)</t>
  </si>
  <si>
    <t>Southeast (SE)</t>
  </si>
  <si>
    <t>Use in 5 year</t>
  </si>
  <si>
    <t>Use in 10 year</t>
  </si>
  <si>
    <t>Use in 15 year</t>
  </si>
  <si>
    <t>Kansas</t>
  </si>
  <si>
    <t>Average Prices for</t>
  </si>
  <si>
    <t xml:space="preserve">Seasonal Indices for </t>
  </si>
  <si>
    <t>Price Average</t>
  </si>
  <si>
    <t>SI Average</t>
  </si>
  <si>
    <t>5-Year</t>
  </si>
  <si>
    <t>10-Year</t>
  </si>
  <si>
    <t>15-Year</t>
  </si>
  <si>
    <t>15/16</t>
  </si>
  <si>
    <t>85th Percentile</t>
  </si>
  <si>
    <t>15th Percentile</t>
  </si>
  <si>
    <t>September</t>
  </si>
  <si>
    <t xml:space="preserve">June </t>
  </si>
  <si>
    <t>October</t>
  </si>
  <si>
    <t>July</t>
  </si>
  <si>
    <t>November</t>
  </si>
  <si>
    <t>August</t>
  </si>
  <si>
    <t>December</t>
  </si>
  <si>
    <t>January</t>
  </si>
  <si>
    <t>February</t>
  </si>
  <si>
    <t>March</t>
  </si>
  <si>
    <t>April</t>
  </si>
  <si>
    <t>May</t>
  </si>
  <si>
    <t>June</t>
  </si>
  <si>
    <t xml:space="preserve">May </t>
  </si>
  <si>
    <t>KSU-Seasonal Grain Price</t>
  </si>
  <si>
    <t>An Excel spreadsheet to evaluate seasonality in the Kansas grain market</t>
  </si>
  <si>
    <t>INTRODUCTION</t>
  </si>
  <si>
    <t>INSTRUCTIONS FOR THE USER:</t>
  </si>
  <si>
    <t>FOR MORE INFORMATION:</t>
  </si>
  <si>
    <t>Developed by:</t>
  </si>
  <si>
    <t>Robin Reid</t>
  </si>
  <si>
    <t>Dan O'Brien</t>
  </si>
  <si>
    <t>Extension Associate</t>
  </si>
  <si>
    <t>Associate Professor</t>
  </si>
  <si>
    <t>Kansas State University</t>
  </si>
  <si>
    <t>robinreid@ksu.edu</t>
  </si>
  <si>
    <t>dobrien@ksu.edu</t>
  </si>
  <si>
    <t>785-532-0964</t>
  </si>
  <si>
    <t>785-462-6281</t>
  </si>
  <si>
    <t>Monthly prices are not weighted for volume of sales.  Therefore, the "average" will not be comparable to the national Marketing Year Average as reported by NASS, rather these prices serve as a barometer for what local cash prices might show for seasonality.</t>
  </si>
  <si>
    <r>
      <t xml:space="preserve">Prices in black reflect NASS reported </t>
    </r>
    <r>
      <rPr>
        <i/>
        <sz val="11"/>
        <color theme="1"/>
        <rFont val="Calibri"/>
        <family val="2"/>
        <scheme val="minor"/>
      </rPr>
      <t>Prices Received by Farmers</t>
    </r>
    <r>
      <rPr>
        <sz val="11"/>
        <color theme="1"/>
        <rFont val="Calibri"/>
        <family val="2"/>
        <scheme val="minor"/>
      </rPr>
      <t xml:space="preserve">.  Prices in red are estimates based on futures market adjusted for current basis to NASS reports.  Both reflect national prices.  Kansas cash prices will differ in basis but likely will track seasonal patterns.  For more information see: http://www.agmanager.info/crops/insurance/risk_mgt/rm_pdf14/AB_Est-MYA.pdf </t>
    </r>
  </si>
  <si>
    <t>Price</t>
  </si>
  <si>
    <t>Index</t>
  </si>
  <si>
    <t>16/17</t>
  </si>
  <si>
    <t>2017/2018 Marketing Year</t>
  </si>
  <si>
    <t>17/18</t>
  </si>
  <si>
    <t>18/19</t>
  </si>
  <si>
    <t>19/20</t>
  </si>
  <si>
    <t>20/21</t>
  </si>
  <si>
    <t>21/22</t>
  </si>
  <si>
    <t xml:space="preserve">This tool shows seasonal indicies for the past 15 marketing years by Kansas crop reporting district and crop (wheat, corn, soybeans, sorghum).  Cash prices are from an average of 308 elevators across Kansas from 1998-current. </t>
  </si>
  <si>
    <r>
      <t xml:space="preserve">Be sure to </t>
    </r>
    <r>
      <rPr>
        <b/>
        <sz val="12"/>
        <rFont val="Calibri"/>
        <family val="2"/>
        <scheme val="minor"/>
      </rPr>
      <t xml:space="preserve">"Enable Content" </t>
    </r>
    <r>
      <rPr>
        <sz val="12"/>
        <rFont val="Calibri"/>
        <family val="2"/>
        <scheme val="minor"/>
      </rPr>
      <t xml:space="preserve"> for the spreadsheet to function correctly.  </t>
    </r>
  </si>
  <si>
    <t>22/23</t>
  </si>
  <si>
    <t>23/24</t>
  </si>
  <si>
    <t>24/25</t>
  </si>
  <si>
    <r>
      <t xml:space="preserve">Click on </t>
    </r>
    <r>
      <rPr>
        <b/>
        <sz val="12"/>
        <color rgb="FF0070C0"/>
        <rFont val="Calibri"/>
        <family val="2"/>
        <scheme val="minor"/>
      </rPr>
      <t>"State"</t>
    </r>
    <r>
      <rPr>
        <sz val="12"/>
        <rFont val="Calibri"/>
        <family val="2"/>
        <scheme val="minor"/>
      </rPr>
      <t xml:space="preserve"> to switch to a region in Kansas by crop reporting district (view map) and click on </t>
    </r>
    <r>
      <rPr>
        <b/>
        <sz val="12"/>
        <color rgb="FF0070C0"/>
        <rFont val="Calibri"/>
        <family val="2"/>
        <scheme val="minor"/>
      </rPr>
      <t>"Corn"</t>
    </r>
    <r>
      <rPr>
        <sz val="12"/>
        <rFont val="Calibri"/>
        <family val="2"/>
        <scheme val="minor"/>
      </rPr>
      <t xml:space="preserve"> to switch to wheat, soybeans, or grain sorghum.</t>
    </r>
  </si>
  <si>
    <t>25/26</t>
  </si>
  <si>
    <t>26/27</t>
  </si>
  <si>
    <t>Version- 9.2.2026</t>
  </si>
  <si>
    <t>Copyright 2026 AgManager.info, K-State Department of Agricultural Economics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</si>
</sst>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38" x14ac:knownFonts="1">
    <font>
      <sz val="11"/>
      <color theme="1"/>
      <name val="Calibri"/>
      <family val="2"/>
      <scheme val="minor"/>
    </font>
    <font>
      <sz val="11"/>
      <color rgb="FF00B0F0"/>
      <name val="Calibri"/>
      <family val="2"/>
      <scheme val="minor"/>
    </font>
    <font>
      <b/>
      <sz val="10"/>
      <name val="Arial"/>
      <family val="2"/>
    </font>
    <font>
      <sz val="10"/>
      <name val="Arial"/>
      <family val="2"/>
    </font>
    <font>
      <b/>
      <sz val="11"/>
      <color rgb="FF0070C0"/>
      <name val="Calibri"/>
      <family val="2"/>
      <scheme val="minor"/>
    </font>
    <font>
      <b/>
      <sz val="14"/>
      <color theme="1"/>
      <name val="Calibri"/>
      <family val="2"/>
      <scheme val="minor"/>
    </font>
    <font>
      <i/>
      <sz val="11"/>
      <color theme="1"/>
      <name val="Calibri"/>
      <family val="2"/>
      <scheme val="minor"/>
    </font>
    <font>
      <b/>
      <sz val="16"/>
      <color rgb="FF0070C0"/>
      <name val="Calibri"/>
      <family val="2"/>
      <scheme val="minor"/>
    </font>
    <font>
      <sz val="11"/>
      <name val="Calibri"/>
      <family val="2"/>
      <scheme val="minor"/>
    </font>
    <font>
      <b/>
      <sz val="12"/>
      <name val="Arial"/>
      <family val="2"/>
    </font>
    <font>
      <sz val="11"/>
      <name val="Arial"/>
      <family val="2"/>
    </font>
    <font>
      <sz val="10"/>
      <color indexed="10"/>
      <name val="Arial"/>
      <family val="2"/>
    </font>
    <font>
      <b/>
      <sz val="12"/>
      <color theme="0"/>
      <name val="Arial"/>
      <family val="2"/>
    </font>
    <font>
      <b/>
      <i/>
      <sz val="20"/>
      <color theme="0"/>
      <name val="Calibri"/>
      <family val="2"/>
      <scheme val="minor"/>
    </font>
    <font>
      <sz val="18"/>
      <color theme="0"/>
      <name val="Calibri"/>
      <family val="2"/>
      <scheme val="minor"/>
    </font>
    <font>
      <b/>
      <sz val="12"/>
      <color theme="0"/>
      <name val="Calibri"/>
      <family val="2"/>
      <scheme val="minor"/>
    </font>
    <font>
      <b/>
      <i/>
      <sz val="13"/>
      <color theme="0"/>
      <name val="Calibri"/>
      <family val="2"/>
      <scheme val="minor"/>
    </font>
    <font>
      <i/>
      <sz val="13"/>
      <color theme="0"/>
      <name val="Calibri"/>
      <family val="2"/>
      <scheme val="minor"/>
    </font>
    <font>
      <sz val="13"/>
      <color theme="0"/>
      <name val="Calibri"/>
      <family val="2"/>
      <scheme val="minor"/>
    </font>
    <font>
      <sz val="10"/>
      <color theme="0"/>
      <name val="Calibri"/>
      <family val="2"/>
      <scheme val="minor"/>
    </font>
    <font>
      <b/>
      <sz val="12"/>
      <color indexed="10"/>
      <name val="Arial"/>
      <family val="2"/>
    </font>
    <font>
      <sz val="10"/>
      <color theme="0"/>
      <name val="Arial"/>
      <family val="2"/>
    </font>
    <font>
      <b/>
      <sz val="9"/>
      <color theme="0"/>
      <name val="Arial"/>
      <family val="2"/>
    </font>
    <font>
      <b/>
      <sz val="11"/>
      <color theme="0"/>
      <name val="Arial"/>
      <family val="2"/>
    </font>
    <font>
      <b/>
      <i/>
      <sz val="12"/>
      <color theme="0"/>
      <name val="Arial"/>
      <family val="2"/>
    </font>
    <font>
      <sz val="9"/>
      <color indexed="52"/>
      <name val="Arial"/>
      <family val="2"/>
    </font>
    <font>
      <b/>
      <u/>
      <sz val="12"/>
      <name val="Calibri"/>
      <family val="2"/>
      <scheme val="minor"/>
    </font>
    <font>
      <sz val="12"/>
      <name val="Calibri"/>
      <family val="2"/>
      <scheme val="minor"/>
    </font>
    <font>
      <b/>
      <sz val="12"/>
      <name val="Calibri"/>
      <family val="2"/>
      <scheme val="minor"/>
    </font>
    <font>
      <b/>
      <sz val="12"/>
      <color rgb="FF0070C0"/>
      <name val="Calibri"/>
      <family val="2"/>
      <scheme val="minor"/>
    </font>
    <font>
      <u/>
      <sz val="10"/>
      <color indexed="12"/>
      <name val="Arial"/>
      <family val="2"/>
    </font>
    <font>
      <u/>
      <sz val="12"/>
      <color indexed="12"/>
      <name val="Calibri"/>
      <family val="2"/>
      <scheme val="minor"/>
    </font>
    <font>
      <b/>
      <sz val="11"/>
      <color theme="1"/>
      <name val="Calibri"/>
      <family val="2"/>
      <scheme val="minor"/>
    </font>
    <font>
      <b/>
      <i/>
      <sz val="11"/>
      <color theme="1"/>
      <name val="Calibri"/>
      <family val="2"/>
      <scheme val="minor"/>
    </font>
    <font>
      <b/>
      <i/>
      <sz val="11"/>
      <name val="Calibri"/>
      <family val="2"/>
      <scheme val="minor"/>
    </font>
    <font>
      <sz val="11"/>
      <color rgb="FFC00000"/>
      <name val="Calibri"/>
      <family val="2"/>
      <scheme val="minor"/>
    </font>
    <font>
      <b/>
      <sz val="11"/>
      <color rgb="FFC00000"/>
      <name val="Calibri"/>
      <family val="2"/>
      <scheme val="minor"/>
    </font>
    <font>
      <sz val="8"/>
      <name val="Calibri"/>
      <family val="2"/>
      <scheme val="minor"/>
    </font>
  </fonts>
  <fills count="9">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7030A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3" fillId="0" borderId="0"/>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cellStyleXfs>
  <cellXfs count="120">
    <xf numFmtId="0" fontId="0" fillId="0" borderId="0" xfId="0"/>
    <xf numFmtId="2" fontId="0" fillId="0" borderId="0" xfId="0" applyNumberFormat="1"/>
    <xf numFmtId="0" fontId="0" fillId="0" borderId="0" xfId="0" applyAlignment="1">
      <alignment wrapText="1"/>
    </xf>
    <xf numFmtId="49" fontId="0" fillId="0" borderId="0" xfId="0" applyNumberFormat="1"/>
    <xf numFmtId="1" fontId="1" fillId="0" borderId="0" xfId="0" applyNumberFormat="1" applyFont="1"/>
    <xf numFmtId="0" fontId="2" fillId="2" borderId="0" xfId="0" applyFont="1" applyFill="1"/>
    <xf numFmtId="0" fontId="3" fillId="2" borderId="0" xfId="0" applyFont="1" applyFill="1"/>
    <xf numFmtId="0" fontId="3" fillId="2" borderId="1" xfId="0" applyFont="1" applyFill="1" applyBorder="1" applyAlignment="1">
      <alignment wrapText="1"/>
    </xf>
    <xf numFmtId="0" fontId="3" fillId="2" borderId="1" xfId="0" applyFont="1" applyFill="1" applyBorder="1" applyAlignment="1">
      <alignment horizontal="center" wrapText="1"/>
    </xf>
    <xf numFmtId="0" fontId="3" fillId="2" borderId="0" xfId="0" applyFont="1" applyFill="1" applyAlignment="1">
      <alignment horizontal="center"/>
    </xf>
    <xf numFmtId="0" fontId="3" fillId="2" borderId="1" xfId="0" applyFont="1" applyFill="1" applyBorder="1"/>
    <xf numFmtId="164" fontId="0" fillId="0" borderId="0" xfId="0" applyNumberFormat="1"/>
    <xf numFmtId="0" fontId="4" fillId="0" borderId="0" xfId="0" applyFont="1"/>
    <xf numFmtId="0" fontId="5" fillId="0" borderId="0" xfId="0" applyFont="1"/>
    <xf numFmtId="0" fontId="3" fillId="0" borderId="0" xfId="0" applyFont="1"/>
    <xf numFmtId="0" fontId="2" fillId="0" borderId="0" xfId="0" applyFont="1"/>
    <xf numFmtId="0" fontId="0" fillId="0" borderId="0" xfId="0" applyAlignment="1">
      <alignment horizontal="center"/>
    </xf>
    <xf numFmtId="0" fontId="0" fillId="0" borderId="2" xfId="0" applyBorder="1" applyAlignment="1">
      <alignment horizontal="center"/>
    </xf>
    <xf numFmtId="164" fontId="0" fillId="0" borderId="2" xfId="0" applyNumberFormat="1" applyBorder="1" applyAlignment="1">
      <alignment horizontal="center"/>
    </xf>
    <xf numFmtId="0" fontId="0" fillId="3" borderId="2" xfId="0" applyFill="1" applyBorder="1" applyAlignment="1">
      <alignment horizontal="center"/>
    </xf>
    <xf numFmtId="165" fontId="0" fillId="0" borderId="0" xfId="0" applyNumberFormat="1"/>
    <xf numFmtId="165" fontId="0" fillId="0" borderId="2" xfId="0" applyNumberFormat="1" applyBorder="1" applyAlignment="1">
      <alignment horizontal="center"/>
    </xf>
    <xf numFmtId="0" fontId="3" fillId="0" borderId="0" xfId="1"/>
    <xf numFmtId="0" fontId="12" fillId="8" borderId="8" xfId="1" applyFont="1" applyFill="1" applyBorder="1"/>
    <xf numFmtId="0" fontId="12" fillId="8" borderId="6" xfId="1" applyFont="1" applyFill="1" applyBorder="1"/>
    <xf numFmtId="0" fontId="12" fillId="8" borderId="9" xfId="1" applyFont="1" applyFill="1" applyBorder="1"/>
    <xf numFmtId="0" fontId="13" fillId="8" borderId="10" xfId="1" applyFont="1" applyFill="1" applyBorder="1"/>
    <xf numFmtId="0" fontId="14" fillId="8" borderId="0" xfId="1" applyFont="1" applyFill="1"/>
    <xf numFmtId="0" fontId="15" fillId="8" borderId="0" xfId="1" applyFont="1" applyFill="1"/>
    <xf numFmtId="0" fontId="12" fillId="8" borderId="0" xfId="1" applyFont="1" applyFill="1"/>
    <xf numFmtId="0" fontId="12" fillId="8" borderId="7" xfId="1" applyFont="1" applyFill="1" applyBorder="1"/>
    <xf numFmtId="0" fontId="15" fillId="8" borderId="10" xfId="1" applyFont="1" applyFill="1" applyBorder="1"/>
    <xf numFmtId="0" fontId="16" fillId="8" borderId="0" xfId="1" applyFont="1" applyFill="1" applyAlignment="1">
      <alignment horizontal="left"/>
    </xf>
    <xf numFmtId="0" fontId="17" fillId="8" borderId="0" xfId="1" applyFont="1" applyFill="1" applyAlignment="1">
      <alignment horizontal="left"/>
    </xf>
    <xf numFmtId="0" fontId="18" fillId="8" borderId="0" xfId="1" applyFont="1" applyFill="1"/>
    <xf numFmtId="0" fontId="12" fillId="8" borderId="10" xfId="1" applyFont="1" applyFill="1" applyBorder="1" applyAlignment="1">
      <alignment horizontal="center"/>
    </xf>
    <xf numFmtId="0" fontId="21" fillId="8" borderId="0" xfId="1" applyFont="1" applyFill="1" applyAlignment="1">
      <alignment wrapText="1"/>
    </xf>
    <xf numFmtId="0" fontId="22" fillId="8" borderId="0" xfId="1" applyFont="1" applyFill="1"/>
    <xf numFmtId="0" fontId="23" fillId="8" borderId="7" xfId="1" applyFont="1" applyFill="1" applyBorder="1"/>
    <xf numFmtId="0" fontId="12" fillId="8" borderId="11" xfId="1" applyFont="1" applyFill="1" applyBorder="1"/>
    <xf numFmtId="0" fontId="12" fillId="8" borderId="5" xfId="1" applyFont="1" applyFill="1" applyBorder="1"/>
    <xf numFmtId="0" fontId="22" fillId="8" borderId="5" xfId="1" applyFont="1" applyFill="1" applyBorder="1"/>
    <xf numFmtId="0" fontId="24" fillId="8" borderId="12" xfId="1" applyFont="1" applyFill="1" applyBorder="1" applyAlignment="1">
      <alignment horizontal="right"/>
    </xf>
    <xf numFmtId="0" fontId="9" fillId="0" borderId="0" xfId="1" applyFont="1"/>
    <xf numFmtId="0" fontId="26" fillId="0" borderId="0" xfId="1" applyFont="1"/>
    <xf numFmtId="0" fontId="27" fillId="0" borderId="0" xfId="1" applyFont="1"/>
    <xf numFmtId="0" fontId="28" fillId="0" borderId="0" xfId="1" applyFont="1"/>
    <xf numFmtId="0" fontId="28" fillId="0" borderId="0" xfId="1" applyFont="1" applyAlignment="1">
      <alignment vertical="center" wrapText="1"/>
    </xf>
    <xf numFmtId="0" fontId="27" fillId="0" borderId="0" xfId="1" applyFont="1" applyAlignment="1">
      <alignment wrapText="1"/>
    </xf>
    <xf numFmtId="0" fontId="27" fillId="0" borderId="0" xfId="1" applyFont="1" applyAlignment="1">
      <alignment horizontal="center"/>
    </xf>
    <xf numFmtId="0" fontId="10" fillId="0" borderId="0" xfId="1" applyFont="1"/>
    <xf numFmtId="0" fontId="31" fillId="0" borderId="0" xfId="2" applyFont="1" applyAlignment="1" applyProtection="1"/>
    <xf numFmtId="0" fontId="31" fillId="0" borderId="0" xfId="3" applyFont="1" applyAlignment="1" applyProtection="1"/>
    <xf numFmtId="0" fontId="27" fillId="0" borderId="0" xfId="2" applyFont="1" applyFill="1" applyAlignment="1" applyProtection="1"/>
    <xf numFmtId="0" fontId="0" fillId="0" borderId="2" xfId="0" applyBorder="1"/>
    <xf numFmtId="0" fontId="32" fillId="0" borderId="2" xfId="0" applyFont="1" applyBorder="1" applyAlignment="1">
      <alignment horizontal="right"/>
    </xf>
    <xf numFmtId="0" fontId="32" fillId="0" borderId="2" xfId="0" applyFont="1" applyBorder="1"/>
    <xf numFmtId="0" fontId="8" fillId="4" borderId="2" xfId="0" applyFont="1" applyFill="1" applyBorder="1" applyAlignment="1">
      <alignment horizontal="center"/>
    </xf>
    <xf numFmtId="0" fontId="0" fillId="5" borderId="2" xfId="0" applyFill="1" applyBorder="1" applyAlignment="1">
      <alignment horizontal="center"/>
    </xf>
    <xf numFmtId="0" fontId="0" fillId="6" borderId="2" xfId="0" applyFill="1" applyBorder="1" applyAlignment="1">
      <alignment horizontal="center"/>
    </xf>
    <xf numFmtId="2" fontId="8" fillId="4" borderId="2" xfId="0" applyNumberFormat="1" applyFont="1" applyFill="1" applyBorder="1" applyAlignment="1">
      <alignment horizontal="center"/>
    </xf>
    <xf numFmtId="2" fontId="0" fillId="5" borderId="2" xfId="0" applyNumberFormat="1" applyFill="1" applyBorder="1" applyAlignment="1">
      <alignment horizontal="center"/>
    </xf>
    <xf numFmtId="2" fontId="0" fillId="6" borderId="2" xfId="0" applyNumberFormat="1" applyFill="1" applyBorder="1" applyAlignment="1">
      <alignment horizontal="center"/>
    </xf>
    <xf numFmtId="0" fontId="34" fillId="0" borderId="0" xfId="0" applyFont="1" applyAlignment="1">
      <alignment horizontal="center"/>
    </xf>
    <xf numFmtId="0" fontId="0" fillId="0" borderId="13" xfId="0" applyBorder="1" applyAlignment="1">
      <alignment horizontal="center"/>
    </xf>
    <xf numFmtId="2" fontId="0" fillId="0" borderId="13" xfId="0" applyNumberFormat="1" applyBorder="1" applyAlignment="1">
      <alignment horizontal="center"/>
    </xf>
    <xf numFmtId="2" fontId="32" fillId="0" borderId="13" xfId="0" applyNumberFormat="1" applyFont="1" applyBorder="1" applyAlignment="1">
      <alignment horizontal="center"/>
    </xf>
    <xf numFmtId="0" fontId="0" fillId="0" borderId="0" xfId="0" applyAlignment="1">
      <alignment vertical="top" wrapText="1"/>
    </xf>
    <xf numFmtId="2" fontId="35" fillId="4" borderId="2" xfId="0" applyNumberFormat="1" applyFont="1" applyFill="1" applyBorder="1" applyAlignment="1">
      <alignment horizontal="center"/>
    </xf>
    <xf numFmtId="2" fontId="36" fillId="4" borderId="2" xfId="0" applyNumberFormat="1" applyFont="1" applyFill="1" applyBorder="1" applyAlignment="1">
      <alignment horizontal="center"/>
    </xf>
    <xf numFmtId="2" fontId="35" fillId="5" borderId="2" xfId="0" applyNumberFormat="1" applyFont="1" applyFill="1" applyBorder="1" applyAlignment="1">
      <alignment horizontal="center"/>
    </xf>
    <xf numFmtId="2" fontId="36" fillId="5" borderId="2" xfId="0" applyNumberFormat="1" applyFont="1" applyFill="1" applyBorder="1" applyAlignment="1">
      <alignment horizontal="center"/>
    </xf>
    <xf numFmtId="2" fontId="35" fillId="6" borderId="2" xfId="0" applyNumberFormat="1" applyFont="1" applyFill="1" applyBorder="1" applyAlignment="1">
      <alignment horizontal="center"/>
    </xf>
    <xf numFmtId="2" fontId="36" fillId="6" borderId="2" xfId="0" applyNumberFormat="1" applyFont="1" applyFill="1" applyBorder="1" applyAlignment="1">
      <alignment horizontal="center"/>
    </xf>
    <xf numFmtId="165" fontId="8" fillId="4" borderId="2" xfId="0" applyNumberFormat="1" applyFont="1" applyFill="1" applyBorder="1" applyAlignment="1">
      <alignment horizontal="center"/>
    </xf>
    <xf numFmtId="165" fontId="0" fillId="5" borderId="2" xfId="0" applyNumberFormat="1" applyFill="1" applyBorder="1" applyAlignment="1">
      <alignment horizontal="center"/>
    </xf>
    <xf numFmtId="165" fontId="0" fillId="6" borderId="2" xfId="0" applyNumberFormat="1" applyFill="1" applyBorder="1" applyAlignment="1">
      <alignment horizontal="center"/>
    </xf>
    <xf numFmtId="0" fontId="0" fillId="7" borderId="2" xfId="0" applyFill="1" applyBorder="1" applyAlignment="1">
      <alignment horizontal="center"/>
    </xf>
    <xf numFmtId="2" fontId="35" fillId="7" borderId="2" xfId="0" applyNumberFormat="1" applyFont="1" applyFill="1" applyBorder="1" applyAlignment="1">
      <alignment horizontal="center"/>
    </xf>
    <xf numFmtId="2" fontId="36" fillId="7" borderId="2" xfId="0" applyNumberFormat="1" applyFont="1" applyFill="1" applyBorder="1" applyAlignment="1">
      <alignment horizontal="center"/>
    </xf>
    <xf numFmtId="2" fontId="8" fillId="7" borderId="2" xfId="0" applyNumberFormat="1" applyFont="1" applyFill="1" applyBorder="1" applyAlignment="1">
      <alignment horizontal="center"/>
    </xf>
    <xf numFmtId="165" fontId="8" fillId="7" borderId="2" xfId="0" applyNumberFormat="1" applyFont="1" applyFill="1" applyBorder="1" applyAlignment="1">
      <alignment horizontal="center"/>
    </xf>
    <xf numFmtId="0" fontId="5" fillId="0" borderId="0" xfId="0" applyFont="1" applyProtection="1">
      <protection locked="0"/>
    </xf>
    <xf numFmtId="0" fontId="0" fillId="0" borderId="0" xfId="0" applyProtection="1">
      <protection locked="0"/>
    </xf>
    <xf numFmtId="0" fontId="6" fillId="0" borderId="0" xfId="0"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4" fontId="0" fillId="0" borderId="0" xfId="0" applyNumberFormat="1" applyAlignment="1">
      <alignment horizontal="center"/>
    </xf>
    <xf numFmtId="0" fontId="7" fillId="3" borderId="0" xfId="0" applyFont="1" applyFill="1" applyAlignment="1" applyProtection="1">
      <alignment horizontal="center"/>
      <protection locked="0"/>
    </xf>
    <xf numFmtId="0" fontId="5" fillId="3" borderId="0" xfId="0" applyFont="1" applyFill="1" applyAlignment="1">
      <alignment horizontal="center"/>
    </xf>
    <xf numFmtId="0" fontId="5" fillId="0" borderId="0" xfId="0" applyFont="1" applyAlignment="1">
      <alignment horizontal="right"/>
    </xf>
    <xf numFmtId="0" fontId="5" fillId="3" borderId="4" xfId="0" applyFont="1" applyFill="1" applyBorder="1" applyAlignment="1">
      <alignment horizontal="center"/>
    </xf>
    <xf numFmtId="0" fontId="5" fillId="3" borderId="3" xfId="0" applyFont="1" applyFill="1" applyBorder="1" applyAlignment="1">
      <alignment horizontal="center"/>
    </xf>
    <xf numFmtId="0" fontId="28" fillId="0" borderId="0" xfId="1" applyFont="1" applyAlignment="1">
      <alignment horizontal="left" wrapText="1"/>
    </xf>
    <xf numFmtId="0" fontId="26" fillId="0" borderId="0" xfId="1" applyFont="1"/>
    <xf numFmtId="0" fontId="27" fillId="0" borderId="0" xfId="1" applyFont="1"/>
    <xf numFmtId="0" fontId="27" fillId="0" borderId="0" xfId="1" applyFont="1" applyAlignment="1">
      <alignment horizontal="left" vertical="top" wrapText="1"/>
    </xf>
    <xf numFmtId="0" fontId="27" fillId="0" borderId="0" xfId="1" applyFont="1" applyAlignment="1">
      <alignment horizontal="left" vertical="center" wrapText="1"/>
    </xf>
    <xf numFmtId="0" fontId="30" fillId="0" borderId="0" xfId="2" applyAlignment="1" applyProtection="1"/>
    <xf numFmtId="0" fontId="31" fillId="0" borderId="0" xfId="3" applyFont="1" applyAlignment="1" applyProtection="1"/>
    <xf numFmtId="0" fontId="15" fillId="8" borderId="10" xfId="1" applyFont="1" applyFill="1" applyBorder="1" applyAlignment="1">
      <alignment horizontal="left" wrapText="1"/>
    </xf>
    <xf numFmtId="0" fontId="19" fillId="8" borderId="0" xfId="1" applyFont="1" applyFill="1" applyAlignment="1">
      <alignment wrapText="1"/>
    </xf>
    <xf numFmtId="0" fontId="19" fillId="8" borderId="10" xfId="1" applyFont="1" applyFill="1" applyBorder="1" applyAlignment="1">
      <alignment wrapText="1"/>
    </xf>
    <xf numFmtId="0" fontId="20" fillId="0" borderId="0" xfId="1" applyFont="1" applyAlignment="1">
      <alignment wrapText="1"/>
    </xf>
    <xf numFmtId="0" fontId="11" fillId="0" borderId="0" xfId="1" applyFont="1" applyAlignment="1">
      <alignment wrapText="1"/>
    </xf>
    <xf numFmtId="0" fontId="24" fillId="8" borderId="5" xfId="1" applyFont="1" applyFill="1" applyBorder="1" applyAlignment="1">
      <alignment horizontal="right"/>
    </xf>
    <xf numFmtId="0" fontId="21" fillId="8" borderId="5" xfId="1" applyFont="1" applyFill="1" applyBorder="1" applyAlignment="1">
      <alignment horizontal="right"/>
    </xf>
    <xf numFmtId="14" fontId="24" fillId="8" borderId="5" xfId="1" applyNumberFormat="1" applyFont="1" applyFill="1" applyBorder="1" applyAlignment="1">
      <alignment horizontal="left"/>
    </xf>
    <xf numFmtId="0" fontId="21" fillId="8" borderId="5" xfId="1" applyFont="1" applyFill="1" applyBorder="1" applyAlignment="1">
      <alignment horizontal="left"/>
    </xf>
    <xf numFmtId="0" fontId="25" fillId="0" borderId="0" xfId="1" applyFont="1"/>
    <xf numFmtId="0" fontId="34" fillId="3" borderId="1" xfId="0" applyFont="1" applyFill="1" applyBorder="1" applyAlignment="1">
      <alignment horizontal="center"/>
    </xf>
    <xf numFmtId="0" fontId="33" fillId="3" borderId="0" xfId="0" applyFont="1" applyFill="1" applyAlignment="1">
      <alignment horizontal="center"/>
    </xf>
    <xf numFmtId="0" fontId="0" fillId="0" borderId="0" xfId="0" applyAlignment="1">
      <alignment horizontal="left" vertical="top" wrapText="1"/>
    </xf>
    <xf numFmtId="0" fontId="0" fillId="7" borderId="16" xfId="0" applyFill="1" applyBorder="1" applyAlignment="1">
      <alignment horizontal="center"/>
    </xf>
    <xf numFmtId="0" fontId="0" fillId="7" borderId="0" xfId="0" applyFill="1" applyAlignment="1">
      <alignment horizontal="center"/>
    </xf>
    <xf numFmtId="0" fontId="8" fillId="4" borderId="14" xfId="0" applyFont="1" applyFill="1" applyBorder="1" applyAlignment="1">
      <alignment horizontal="center"/>
    </xf>
    <xf numFmtId="0" fontId="8" fillId="4" borderId="15" xfId="0" applyFont="1"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0" fillId="6" borderId="2" xfId="0" applyFill="1" applyBorder="1" applyAlignment="1">
      <alignment horizontal="center"/>
    </xf>
  </cellXfs>
  <cellStyles count="4">
    <cellStyle name="Hyperlink 2" xfId="3" xr:uid="{00000000-0005-0000-0000-000000000000}"/>
    <cellStyle name="Hyperlink_K-State Vegetative Buffer" xfId="2" xr:uid="{00000000-0005-0000-0000-000001000000}"/>
    <cellStyle name="Normal" xfId="0" builtinId="0"/>
    <cellStyle name="Normal 2" xfId="1" xr:uid="{00000000-0005-0000-0000-000003000000}"/>
  </cellStyles>
  <dxfs count="0"/>
  <tableStyles count="0" defaultTableStyle="TableStyleMedium2" defaultPivotStyle="PivotStyleLight16"/>
  <colors>
    <mruColors>
      <color rgb="FFCDA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r>
              <a:rPr lang="en-US"/>
              <a:t> Seasonal Price Index-Last 15 Marketing Years</a:t>
            </a:r>
          </a:p>
        </c:rich>
      </c:tx>
      <c:overlay val="0"/>
      <c:spPr>
        <a:noFill/>
        <a:ln>
          <a:noFill/>
        </a:ln>
        <a:effectLst/>
      </c:spPr>
      <c:txPr>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0"/>
          <c:tx>
            <c:strRef>
              <c:f>'Seasonality Graphs'!$A$99</c:f>
              <c:strCache>
                <c:ptCount val="1"/>
                <c:pt idx="0">
                  <c:v>Average</c:v>
                </c:pt>
              </c:strCache>
            </c:strRef>
          </c:tx>
          <c:spPr>
            <a:ln w="28575" cap="rnd">
              <a:solidFill>
                <a:schemeClr val="tx2">
                  <a:lumMod val="50000"/>
                </a:schemeClr>
              </a:solidFill>
              <a:round/>
            </a:ln>
            <a:effectLst/>
          </c:spPr>
          <c:marker>
            <c:symbol val="circle"/>
            <c:size val="5"/>
            <c:spPr>
              <a:solidFill>
                <a:schemeClr val="tx2">
                  <a:lumMod val="50000"/>
                </a:schemeClr>
              </a:solidFill>
              <a:ln w="9525">
                <a:solidFill>
                  <a:schemeClr val="tx2">
                    <a:lumMod val="50000"/>
                  </a:schemeClr>
                </a:solidFill>
              </a:ln>
              <a:effectLst/>
            </c:spPr>
          </c:marker>
          <c:dLbls>
            <c:spPr>
              <a:solidFill>
                <a:schemeClr val="accent1">
                  <a:lumMod val="40000"/>
                  <a:lumOff val="60000"/>
                </a:schemeClr>
              </a:solidFill>
              <a:ln>
                <a:noFill/>
              </a:ln>
              <a:effectLst/>
            </c:spPr>
            <c:txPr>
              <a:bodyPr rot="0" spcFirstLastPara="1" vertOverflow="ellipsis" vert="horz" wrap="square" lIns="38100" tIns="19050" rIns="38100" bIns="19050" anchor="t" anchorCtr="0">
                <a:spAutoFit/>
              </a:bodyPr>
              <a:lstStyle/>
              <a:p>
                <a:pPr>
                  <a:defRPr sz="900" b="0" i="0" u="none" strike="noStrike" kern="1200" baseline="0">
                    <a:ln>
                      <a:solidFill>
                        <a:sysClr val="windowText" lastClr="000000"/>
                      </a:solidFill>
                    </a:ln>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'Seasonality Graphs'!$B$68:$M$68</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Graphs'!$B$99:$M$99</c:f>
              <c:numCache>
                <c:formatCode>0.0%</c:formatCode>
                <c:ptCount val="12"/>
                <c:pt idx="0">
                  <c:v>0.96707166703889447</c:v>
                </c:pt>
                <c:pt idx="1">
                  <c:v>0.97163716402872591</c:v>
                </c:pt>
                <c:pt idx="2">
                  <c:v>0.97614422662410971</c:v>
                </c:pt>
                <c:pt idx="3">
                  <c:v>0.98579488244836078</c:v>
                </c:pt>
                <c:pt idx="4">
                  <c:v>0.99946311168703061</c:v>
                </c:pt>
                <c:pt idx="5">
                  <c:v>1.0168299649066634</c:v>
                </c:pt>
                <c:pt idx="6">
                  <c:v>1.0156619514948586</c:v>
                </c:pt>
                <c:pt idx="7">
                  <c:v>1.0227630485433952</c:v>
                </c:pt>
                <c:pt idx="8">
                  <c:v>1.0378297323664609</c:v>
                </c:pt>
                <c:pt idx="9">
                  <c:v>1.0297166443462662</c:v>
                </c:pt>
                <c:pt idx="10">
                  <c:v>1.0103240986885269</c:v>
                </c:pt>
                <c:pt idx="11">
                  <c:v>0.96676350782670728</c:v>
                </c:pt>
              </c:numCache>
            </c:numRef>
          </c:val>
          <c:smooth val="0"/>
          <c:extLst>
            <c:ext xmlns:c16="http://schemas.microsoft.com/office/drawing/2014/chart" uri="{C3380CC4-5D6E-409C-BE32-E72D297353CC}">
              <c16:uniqueId val="{00000000-6B07-43A6-BB80-4E78A7C2DBF8}"/>
            </c:ext>
          </c:extLst>
        </c:ser>
        <c:ser>
          <c:idx val="3"/>
          <c:order val="1"/>
          <c:tx>
            <c:v>High</c:v>
          </c:tx>
          <c:spPr>
            <a:ln w="28575" cap="rnd">
              <a:solidFill>
                <a:srgbClr val="C00000"/>
              </a:solidFill>
              <a:prstDash val="sysDot"/>
              <a:round/>
            </a:ln>
            <a:effectLst/>
          </c:spPr>
          <c:marker>
            <c:symbol val="none"/>
          </c:marker>
          <c:cat>
            <c:strRef>
              <c:f>'Seasonality Graphs'!$B$68:$M$68</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Graphs'!$B$97:$M$97</c:f>
              <c:numCache>
                <c:formatCode>0.0%</c:formatCode>
                <c:ptCount val="12"/>
                <c:pt idx="0">
                  <c:v>1.1291630439830505</c:v>
                </c:pt>
                <c:pt idx="1">
                  <c:v>1.1127495675622847</c:v>
                </c:pt>
                <c:pt idx="2">
                  <c:v>1.1004870330094909</c:v>
                </c:pt>
                <c:pt idx="3">
                  <c:v>1.0741816562972164</c:v>
                </c:pt>
                <c:pt idx="4">
                  <c:v>1.0926960013725771</c:v>
                </c:pt>
                <c:pt idx="5">
                  <c:v>1.11845319129694</c:v>
                </c:pt>
                <c:pt idx="6">
                  <c:v>1.0776697954921024</c:v>
                </c:pt>
                <c:pt idx="7">
                  <c:v>1.1840201719629917</c:v>
                </c:pt>
                <c:pt idx="8">
                  <c:v>1.3088609014254293</c:v>
                </c:pt>
                <c:pt idx="9">
                  <c:v>1.2745684444980412</c:v>
                </c:pt>
                <c:pt idx="10">
                  <c:v>1.1827891188549604</c:v>
                </c:pt>
                <c:pt idx="11">
                  <c:v>1.2235433528541819</c:v>
                </c:pt>
              </c:numCache>
            </c:numRef>
          </c:val>
          <c:smooth val="0"/>
          <c:extLst>
            <c:ext xmlns:c16="http://schemas.microsoft.com/office/drawing/2014/chart" uri="{C3380CC4-5D6E-409C-BE32-E72D297353CC}">
              <c16:uniqueId val="{00000001-6B07-43A6-BB80-4E78A7C2DBF8}"/>
            </c:ext>
          </c:extLst>
        </c:ser>
        <c:ser>
          <c:idx val="4"/>
          <c:order val="2"/>
          <c:tx>
            <c:v>Low</c:v>
          </c:tx>
          <c:spPr>
            <a:ln w="28575" cap="rnd">
              <a:solidFill>
                <a:srgbClr val="C00000"/>
              </a:solidFill>
              <a:prstDash val="sysDot"/>
              <a:round/>
            </a:ln>
            <a:effectLst/>
          </c:spPr>
          <c:marker>
            <c:symbol val="circle"/>
            <c:size val="5"/>
            <c:spPr>
              <a:noFill/>
              <a:ln w="9525">
                <a:noFill/>
              </a:ln>
              <a:effectLst/>
            </c:spPr>
          </c:marker>
          <c:cat>
            <c:strRef>
              <c:f>'Seasonality Graphs'!$B$68:$M$68</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Graphs'!$B$101:$M$101</c:f>
              <c:numCache>
                <c:formatCode>0.0%</c:formatCode>
                <c:ptCount val="12"/>
                <c:pt idx="0">
                  <c:v>0.65013116269662552</c:v>
                </c:pt>
                <c:pt idx="1">
                  <c:v>0.72848136667052721</c:v>
                </c:pt>
                <c:pt idx="2">
                  <c:v>0.7714823317878351</c:v>
                </c:pt>
                <c:pt idx="3">
                  <c:v>0.81210638797855028</c:v>
                </c:pt>
                <c:pt idx="4">
                  <c:v>0.91658704324962181</c:v>
                </c:pt>
                <c:pt idx="5">
                  <c:v>0.9466155128720134</c:v>
                </c:pt>
                <c:pt idx="6">
                  <c:v>0.95352887941604747</c:v>
                </c:pt>
                <c:pt idx="7">
                  <c:v>0.89231104199522726</c:v>
                </c:pt>
                <c:pt idx="8">
                  <c:v>0.87633999100970139</c:v>
                </c:pt>
                <c:pt idx="9">
                  <c:v>0.91547597285647564</c:v>
                </c:pt>
                <c:pt idx="10">
                  <c:v>0.82105042989358434</c:v>
                </c:pt>
                <c:pt idx="11">
                  <c:v>0.7442238740833893</c:v>
                </c:pt>
              </c:numCache>
            </c:numRef>
          </c:val>
          <c:smooth val="0"/>
          <c:extLst>
            <c:ext xmlns:c16="http://schemas.microsoft.com/office/drawing/2014/chart" uri="{C3380CC4-5D6E-409C-BE32-E72D297353CC}">
              <c16:uniqueId val="{00000002-6B07-43A6-BB80-4E78A7C2DBF8}"/>
            </c:ext>
          </c:extLst>
        </c:ser>
        <c:ser>
          <c:idx val="5"/>
          <c:order val="3"/>
          <c:tx>
            <c:strRef>
              <c:f>'Seasonality Graphs'!$A$98</c:f>
              <c:strCache>
                <c:ptCount val="1"/>
                <c:pt idx="0">
                  <c:v>85th Percentile</c:v>
                </c:pt>
              </c:strCache>
            </c:strRef>
          </c:tx>
          <c:spPr>
            <a:ln w="28575" cap="rnd">
              <a:solidFill>
                <a:schemeClr val="accent1">
                  <a:lumMod val="50000"/>
                </a:schemeClr>
              </a:solidFill>
              <a:prstDash val="dash"/>
              <a:round/>
            </a:ln>
            <a:effectLst/>
          </c:spPr>
          <c:marker>
            <c:symbol val="circle"/>
            <c:size val="5"/>
            <c:spPr>
              <a:noFill/>
              <a:ln w="9525">
                <a:noFill/>
              </a:ln>
              <a:effectLst/>
            </c:spPr>
          </c:marker>
          <c:cat>
            <c:strRef>
              <c:f>'Seasonality Graphs'!$B$68:$M$68</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Graphs'!$B$98:$M$98</c:f>
              <c:numCache>
                <c:formatCode>0.0%</c:formatCode>
                <c:ptCount val="12"/>
                <c:pt idx="0">
                  <c:v>1.0860567932100784</c:v>
                </c:pt>
                <c:pt idx="1">
                  <c:v>1.0892745269360218</c:v>
                </c:pt>
                <c:pt idx="2">
                  <c:v>1.052543383470693</c:v>
                </c:pt>
                <c:pt idx="3">
                  <c:v>1.0643031177712612</c:v>
                </c:pt>
                <c:pt idx="4">
                  <c:v>1.0640763359891339</c:v>
                </c:pt>
                <c:pt idx="5">
                  <c:v>1.0724512232727033</c:v>
                </c:pt>
                <c:pt idx="6">
                  <c:v>1.0440619409819698</c:v>
                </c:pt>
                <c:pt idx="7">
                  <c:v>1.1123300220076038</c:v>
                </c:pt>
                <c:pt idx="8">
                  <c:v>1.1119481840893923</c:v>
                </c:pt>
                <c:pt idx="9">
                  <c:v>1.1453010017857745</c:v>
                </c:pt>
                <c:pt idx="10">
                  <c:v>1.1425406726490206</c:v>
                </c:pt>
                <c:pt idx="11">
                  <c:v>1.1131555081464832</c:v>
                </c:pt>
              </c:numCache>
            </c:numRef>
          </c:val>
          <c:smooth val="0"/>
          <c:extLst>
            <c:ext xmlns:c16="http://schemas.microsoft.com/office/drawing/2014/chart" uri="{C3380CC4-5D6E-409C-BE32-E72D297353CC}">
              <c16:uniqueId val="{00000003-6B07-43A6-BB80-4E78A7C2DBF8}"/>
            </c:ext>
          </c:extLst>
        </c:ser>
        <c:ser>
          <c:idx val="6"/>
          <c:order val="4"/>
          <c:tx>
            <c:strRef>
              <c:f>'Seasonality Graphs'!$A$100</c:f>
              <c:strCache>
                <c:ptCount val="1"/>
                <c:pt idx="0">
                  <c:v>15th Percentile</c:v>
                </c:pt>
              </c:strCache>
            </c:strRef>
          </c:tx>
          <c:spPr>
            <a:ln w="28575" cap="rnd">
              <a:solidFill>
                <a:schemeClr val="accent1">
                  <a:lumMod val="50000"/>
                </a:schemeClr>
              </a:solidFill>
              <a:prstDash val="dash"/>
              <a:round/>
            </a:ln>
            <a:effectLst/>
          </c:spPr>
          <c:marker>
            <c:symbol val="circle"/>
            <c:size val="5"/>
            <c:spPr>
              <a:noFill/>
              <a:ln w="9525">
                <a:noFill/>
              </a:ln>
              <a:effectLst/>
            </c:spPr>
          </c:marker>
          <c:cat>
            <c:strRef>
              <c:f>'Seasonality Graphs'!$B$68:$M$68</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Graphs'!$B$100:$M$100</c:f>
              <c:numCache>
                <c:formatCode>0.0%</c:formatCode>
                <c:ptCount val="12"/>
                <c:pt idx="0">
                  <c:v>0.89300784232422148</c:v>
                </c:pt>
                <c:pt idx="1">
                  <c:v>0.90793950333733087</c:v>
                </c:pt>
                <c:pt idx="2">
                  <c:v>0.92963194344066358</c:v>
                </c:pt>
                <c:pt idx="3">
                  <c:v>0.93082231345733479</c:v>
                </c:pt>
                <c:pt idx="4">
                  <c:v>0.95257217242069214</c:v>
                </c:pt>
                <c:pt idx="5">
                  <c:v>0.97806537308422548</c:v>
                </c:pt>
                <c:pt idx="6">
                  <c:v>0.97338036429493158</c:v>
                </c:pt>
                <c:pt idx="7">
                  <c:v>0.94223633491345671</c:v>
                </c:pt>
                <c:pt idx="8">
                  <c:v>0.95095915043437251</c:v>
                </c:pt>
                <c:pt idx="9">
                  <c:v>0.94716989886641578</c:v>
                </c:pt>
                <c:pt idx="10">
                  <c:v>0.88701432794410839</c:v>
                </c:pt>
                <c:pt idx="11">
                  <c:v>0.82883555258846486</c:v>
                </c:pt>
              </c:numCache>
            </c:numRef>
          </c:val>
          <c:smooth val="0"/>
          <c:extLst>
            <c:ext xmlns:c16="http://schemas.microsoft.com/office/drawing/2014/chart" uri="{C3380CC4-5D6E-409C-BE32-E72D297353CC}">
              <c16:uniqueId val="{00000004-6B07-43A6-BB80-4E78A7C2DBF8}"/>
            </c:ext>
          </c:extLst>
        </c:ser>
        <c:dLbls>
          <c:showLegendKey val="0"/>
          <c:showVal val="0"/>
          <c:showCatName val="0"/>
          <c:showSerName val="0"/>
          <c:showPercent val="0"/>
          <c:showBubbleSize val="0"/>
        </c:dLbls>
        <c:marker val="1"/>
        <c:smooth val="0"/>
        <c:axId val="437015432"/>
        <c:axId val="437016608"/>
        <c:extLst/>
      </c:lineChart>
      <c:catAx>
        <c:axId val="437015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37016608"/>
        <c:crosses val="autoZero"/>
        <c:auto val="1"/>
        <c:lblAlgn val="ctr"/>
        <c:lblOffset val="100"/>
        <c:noMultiLvlLbl val="0"/>
      </c:catAx>
      <c:valAx>
        <c:axId val="437016608"/>
        <c:scaling>
          <c:orientation val="minMax"/>
          <c:max val="1.4"/>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r>
                  <a:rPr lang="en-US"/>
                  <a:t>Seasonal Price Index</a:t>
                </a:r>
              </a:p>
            </c:rich>
          </c:tx>
          <c:overlay val="0"/>
          <c:spPr>
            <a:noFill/>
            <a:ln>
              <a:noFill/>
            </a:ln>
            <a:effectLst/>
          </c:spPr>
          <c:txPr>
            <a:bodyPr rot="-540000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37015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ysClr val="window" lastClr="FFFFFF"/>
    </a:solidFill>
    <a:ln w="9525" cap="flat" cmpd="sng" algn="ctr">
      <a:solidFill>
        <a:sysClr val="windowText" lastClr="000000"/>
      </a:solidFill>
      <a:round/>
    </a:ln>
    <a:effectLst/>
  </c:spPr>
  <c:txPr>
    <a:bodyPr/>
    <a:lstStyle/>
    <a:p>
      <a:pPr>
        <a:defRPr>
          <a:ln>
            <a:solidFill>
              <a:sysClr val="windowText" lastClr="000000"/>
            </a:solidFill>
          </a:l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r>
              <a:rPr lang="en-US"/>
              <a:t>Historical Cash Price</a:t>
            </a:r>
          </a:p>
        </c:rich>
      </c:tx>
      <c:overlay val="0"/>
      <c:spPr>
        <a:noFill/>
        <a:ln>
          <a:noFill/>
        </a:ln>
        <a:effectLst/>
      </c:spPr>
      <c:txPr>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'Seasonality Graphs'!$C$35:$F$35</c:f>
              <c:strCache>
                <c:ptCount val="1"/>
                <c:pt idx="0">
                  <c:v>State Kansas Corn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'Seasonality Graphs'!$A$38:$A$64</c:f>
              <c:strCache>
                <c:ptCount val="27"/>
                <c:pt idx="0">
                  <c:v>99/00</c:v>
                </c:pt>
                <c:pt idx="1">
                  <c:v>00/01</c:v>
                </c:pt>
                <c:pt idx="2">
                  <c:v>01/02</c:v>
                </c:pt>
                <c:pt idx="3">
                  <c:v>02/03</c:v>
                </c:pt>
                <c:pt idx="4">
                  <c:v>03/04</c:v>
                </c:pt>
                <c:pt idx="5">
                  <c:v>04/05</c:v>
                </c:pt>
                <c:pt idx="6">
                  <c:v>05/06</c:v>
                </c:pt>
                <c:pt idx="7">
                  <c:v>06/07</c:v>
                </c:pt>
                <c:pt idx="8">
                  <c:v>07/08</c:v>
                </c:pt>
                <c:pt idx="9">
                  <c:v>08/09</c:v>
                </c:pt>
                <c:pt idx="10">
                  <c:v>09/10</c:v>
                </c:pt>
                <c:pt idx="11">
                  <c:v>10/11</c:v>
                </c:pt>
                <c:pt idx="12">
                  <c:v>11/12</c:v>
                </c:pt>
                <c:pt idx="13">
                  <c:v>12/13</c:v>
                </c:pt>
                <c:pt idx="14">
                  <c:v>13/14</c:v>
                </c:pt>
                <c:pt idx="15">
                  <c:v>14/15</c:v>
                </c:pt>
                <c:pt idx="16">
                  <c:v>15/16</c:v>
                </c:pt>
                <c:pt idx="17">
                  <c:v>16/17</c:v>
                </c:pt>
                <c:pt idx="18">
                  <c:v>17/18</c:v>
                </c:pt>
                <c:pt idx="19">
                  <c:v>18/19</c:v>
                </c:pt>
                <c:pt idx="20">
                  <c:v>19/20</c:v>
                </c:pt>
                <c:pt idx="21">
                  <c:v>20/21</c:v>
                </c:pt>
                <c:pt idx="22">
                  <c:v>21/22</c:v>
                </c:pt>
                <c:pt idx="23">
                  <c:v>22/23</c:v>
                </c:pt>
                <c:pt idx="24">
                  <c:v>23/24</c:v>
                </c:pt>
                <c:pt idx="25">
                  <c:v>24/25</c:v>
                </c:pt>
                <c:pt idx="26">
                  <c:v>25/26</c:v>
                </c:pt>
              </c:strCache>
            </c:strRef>
          </c:cat>
          <c:val>
            <c:numRef>
              <c:f>'Seasonality Graphs'!$N$38:$N$64</c:f>
              <c:numCache>
                <c:formatCode>"$"#,##0.00</c:formatCode>
                <c:ptCount val="27"/>
                <c:pt idx="0">
                  <c:v>1.7706421868079525</c:v>
                </c:pt>
                <c:pt idx="1">
                  <c:v>1.8890013343300802</c:v>
                </c:pt>
                <c:pt idx="2">
                  <c:v>2.0140318136321103</c:v>
                </c:pt>
                <c:pt idx="3">
                  <c:v>2.394587402372871</c:v>
                </c:pt>
                <c:pt idx="4">
                  <c:v>2.5636857619864077</c:v>
                </c:pt>
                <c:pt idx="5">
                  <c:v>1.9018223616365173</c:v>
                </c:pt>
                <c:pt idx="6">
                  <c:v>1.9541412769165776</c:v>
                </c:pt>
                <c:pt idx="7">
                  <c:v>3.4407599042044308</c:v>
                </c:pt>
                <c:pt idx="8">
                  <c:v>4.826501733282651</c:v>
                </c:pt>
                <c:pt idx="9">
                  <c:v>3.5929854005705777</c:v>
                </c:pt>
                <c:pt idx="10">
                  <c:v>3.2760952772415686</c:v>
                </c:pt>
                <c:pt idx="11">
                  <c:v>6.0422784367342004</c:v>
                </c:pt>
                <c:pt idx="12">
                  <c:v>6.5121836617645075</c:v>
                </c:pt>
                <c:pt idx="13">
                  <c:v>7.0044599108374683</c:v>
                </c:pt>
                <c:pt idx="14">
                  <c:v>4.2924848037830445</c:v>
                </c:pt>
                <c:pt idx="15">
                  <c:v>3.5373442058921896</c:v>
                </c:pt>
                <c:pt idx="16">
                  <c:v>3.3007994189048104</c:v>
                </c:pt>
                <c:pt idx="17">
                  <c:v>3.0542656549758633</c:v>
                </c:pt>
                <c:pt idx="18">
                  <c:v>3.2837308916683576</c:v>
                </c:pt>
                <c:pt idx="19">
                  <c:v>3.5137766428567656</c:v>
                </c:pt>
                <c:pt idx="20">
                  <c:v>3.3176854866199341</c:v>
                </c:pt>
                <c:pt idx="21">
                  <c:v>5.3377560015966798</c:v>
                </c:pt>
                <c:pt idx="22">
                  <c:v>6.6760213729850655</c:v>
                </c:pt>
                <c:pt idx="23">
                  <c:v>6.898192581206807</c:v>
                </c:pt>
                <c:pt idx="24">
                  <c:v>4.3345227871665468</c:v>
                </c:pt>
                <c:pt idx="25">
                  <c:v>4.1406494599971273</c:v>
                </c:pt>
                <c:pt idx="26">
                  <c:v>3.9460993859576412</c:v>
                </c:pt>
              </c:numCache>
            </c:numRef>
          </c:val>
          <c:smooth val="0"/>
          <c:extLst>
            <c:ext xmlns:c16="http://schemas.microsoft.com/office/drawing/2014/chart" uri="{C3380CC4-5D6E-409C-BE32-E72D297353CC}">
              <c16:uniqueId val="{00000000-5910-4DE1-A8F6-AED7FF2F7325}"/>
            </c:ext>
          </c:extLst>
        </c:ser>
        <c:dLbls>
          <c:showLegendKey val="0"/>
          <c:showVal val="0"/>
          <c:showCatName val="0"/>
          <c:showSerName val="0"/>
          <c:showPercent val="0"/>
          <c:showBubbleSize val="0"/>
        </c:dLbls>
        <c:marker val="1"/>
        <c:smooth val="0"/>
        <c:axId val="437017784"/>
        <c:axId val="427172784"/>
      </c:lineChart>
      <c:catAx>
        <c:axId val="437017784"/>
        <c:scaling>
          <c:orientation val="minMax"/>
        </c:scaling>
        <c:delete val="0"/>
        <c:axPos val="b"/>
        <c:title>
          <c:tx>
            <c:rich>
              <a:bodyPr rot="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r>
                  <a:rPr lang="en-US"/>
                  <a:t>Marketing Year</a:t>
                </a:r>
              </a:p>
            </c:rich>
          </c:tx>
          <c:overlay val="0"/>
          <c:spPr>
            <a:noFill/>
            <a:ln>
              <a:noFill/>
            </a:ln>
            <a:effectLst/>
          </c:spPr>
          <c:txPr>
            <a:bodyPr rot="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27172784"/>
        <c:crosses val="autoZero"/>
        <c:auto val="1"/>
        <c:lblAlgn val="ctr"/>
        <c:lblOffset val="100"/>
        <c:noMultiLvlLbl val="0"/>
      </c:catAx>
      <c:valAx>
        <c:axId val="42717278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3701778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ln>
            <a:solidFill>
              <a:sysClr val="windowText" lastClr="000000"/>
            </a:solidFill>
          </a:ln>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r>
              <a:rPr lang="en-US"/>
              <a:t>Comparison</a:t>
            </a:r>
            <a:r>
              <a:rPr lang="en-US" baseline="0"/>
              <a:t> of Historical Averages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ln>
                <a:solidFill>
                  <a:sysClr val="windowText" lastClr="000000"/>
                </a:solidFill>
              </a:ln>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5-Year Average</c:v>
          </c:tx>
          <c:spPr>
            <a:ln w="28575" cap="rnd">
              <a:solidFill>
                <a:srgbClr val="C00000"/>
              </a:solidFill>
              <a:round/>
            </a:ln>
            <a:effectLst/>
          </c:spPr>
          <c:marker>
            <c:symbol val="circle"/>
            <c:size val="5"/>
            <c:spPr>
              <a:noFill/>
              <a:ln w="9525">
                <a:noFill/>
              </a:ln>
              <a:effectLst/>
            </c:spPr>
          </c:marker>
          <c:cat>
            <c:strRef>
              <c:f>'Seasonality Graphs'!$C$24:$N$24</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Graphs'!$C$26:$N$26</c:f>
              <c:numCache>
                <c:formatCode>0.0%</c:formatCode>
                <c:ptCount val="12"/>
                <c:pt idx="0">
                  <c:v>0.97516294365425471</c:v>
                </c:pt>
                <c:pt idx="1">
                  <c:v>0.98979531706359736</c:v>
                </c:pt>
                <c:pt idx="2">
                  <c:v>1.0032165661472781</c:v>
                </c:pt>
                <c:pt idx="3">
                  <c:v>1.0083397155490483</c:v>
                </c:pt>
                <c:pt idx="4">
                  <c:v>1.0092288349654557</c:v>
                </c:pt>
                <c:pt idx="5">
                  <c:v>1.0174762678221021</c:v>
                </c:pt>
                <c:pt idx="6">
                  <c:v>1.0134086797986124</c:v>
                </c:pt>
                <c:pt idx="7">
                  <c:v>1.0526080507445528</c:v>
                </c:pt>
                <c:pt idx="8">
                  <c:v>1.0445886501403316</c:v>
                </c:pt>
                <c:pt idx="9">
                  <c:v>0.99222676000476517</c:v>
                </c:pt>
                <c:pt idx="10">
                  <c:v>0.9542540426064926</c:v>
                </c:pt>
                <c:pt idx="11">
                  <c:v>0.93969417150350831</c:v>
                </c:pt>
              </c:numCache>
            </c:numRef>
          </c:val>
          <c:smooth val="0"/>
          <c:extLst>
            <c:ext xmlns:c16="http://schemas.microsoft.com/office/drawing/2014/chart" uri="{C3380CC4-5D6E-409C-BE32-E72D297353CC}">
              <c16:uniqueId val="{00000000-482B-4ADE-902D-75D94AA407AC}"/>
            </c:ext>
          </c:extLst>
        </c:ser>
        <c:ser>
          <c:idx val="1"/>
          <c:order val="1"/>
          <c:tx>
            <c:v>10-Year Average</c:v>
          </c:tx>
          <c:spPr>
            <a:ln w="28575" cap="rnd">
              <a:solidFill>
                <a:srgbClr val="00B050"/>
              </a:solidFill>
              <a:round/>
            </a:ln>
            <a:effectLst/>
          </c:spPr>
          <c:marker>
            <c:symbol val="circle"/>
            <c:size val="5"/>
            <c:spPr>
              <a:noFill/>
              <a:ln w="9525">
                <a:noFill/>
              </a:ln>
              <a:effectLst/>
            </c:spPr>
          </c:marker>
          <c:cat>
            <c:strRef>
              <c:f>'Seasonality Graphs'!$C$24:$N$24</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Graphs'!$C$29:$N$29</c:f>
              <c:numCache>
                <c:formatCode>0.0%</c:formatCode>
                <c:ptCount val="12"/>
                <c:pt idx="0">
                  <c:v>0.93226617088735342</c:v>
                </c:pt>
                <c:pt idx="1">
                  <c:v>0.95871272578241107</c:v>
                </c:pt>
                <c:pt idx="2">
                  <c:v>0.96516778192831354</c:v>
                </c:pt>
                <c:pt idx="3">
                  <c:v>0.98058705992922712</c:v>
                </c:pt>
                <c:pt idx="4">
                  <c:v>1.0046480291547988</c:v>
                </c:pt>
                <c:pt idx="5">
                  <c:v>1.0210785671568376</c:v>
                </c:pt>
                <c:pt idx="6">
                  <c:v>1.0118393487018065</c:v>
                </c:pt>
                <c:pt idx="7">
                  <c:v>1.0307717701440973</c:v>
                </c:pt>
                <c:pt idx="8">
                  <c:v>1.0566740433706268</c:v>
                </c:pt>
                <c:pt idx="9">
                  <c:v>1.0409394113130979</c:v>
                </c:pt>
                <c:pt idx="10">
                  <c:v>1.0159359323544657</c:v>
                </c:pt>
                <c:pt idx="11">
                  <c:v>0.98137915927696417</c:v>
                </c:pt>
              </c:numCache>
            </c:numRef>
          </c:val>
          <c:smooth val="0"/>
          <c:extLst>
            <c:ext xmlns:c16="http://schemas.microsoft.com/office/drawing/2014/chart" uri="{C3380CC4-5D6E-409C-BE32-E72D297353CC}">
              <c16:uniqueId val="{00000001-482B-4ADE-902D-75D94AA407AC}"/>
            </c:ext>
          </c:extLst>
        </c:ser>
        <c:ser>
          <c:idx val="2"/>
          <c:order val="2"/>
          <c:tx>
            <c:v>15-Year Average</c:v>
          </c:tx>
          <c:spPr>
            <a:ln w="28575" cap="rnd">
              <a:solidFill>
                <a:schemeClr val="accent1">
                  <a:lumMod val="75000"/>
                </a:schemeClr>
              </a:solidFill>
              <a:round/>
            </a:ln>
            <a:effectLst/>
          </c:spPr>
          <c:marker>
            <c:symbol val="circle"/>
            <c:size val="5"/>
            <c:spPr>
              <a:noFill/>
              <a:ln w="9525">
                <a:noFill/>
              </a:ln>
              <a:effectLst/>
            </c:spPr>
          </c:marker>
          <c:cat>
            <c:strRef>
              <c:f>'Seasonality Graphs'!$C$24:$N$24</c:f>
              <c:strCache>
                <c:ptCount val="12"/>
                <c:pt idx="0">
                  <c:v>September</c:v>
                </c:pt>
                <c:pt idx="1">
                  <c:v>October</c:v>
                </c:pt>
                <c:pt idx="2">
                  <c:v>November</c:v>
                </c:pt>
                <c:pt idx="3">
                  <c:v>December</c:v>
                </c:pt>
                <c:pt idx="4">
                  <c:v>January</c:v>
                </c:pt>
                <c:pt idx="5">
                  <c:v>February</c:v>
                </c:pt>
                <c:pt idx="6">
                  <c:v>March</c:v>
                </c:pt>
                <c:pt idx="7">
                  <c:v>April</c:v>
                </c:pt>
                <c:pt idx="8">
                  <c:v>May</c:v>
                </c:pt>
                <c:pt idx="9">
                  <c:v>June</c:v>
                </c:pt>
                <c:pt idx="10">
                  <c:v>July</c:v>
                </c:pt>
                <c:pt idx="11">
                  <c:v>August</c:v>
                </c:pt>
              </c:strCache>
            </c:strRef>
          </c:cat>
          <c:val>
            <c:numRef>
              <c:f>'Seasonality Graphs'!$C$32:$N$32</c:f>
              <c:numCache>
                <c:formatCode>0.0%</c:formatCode>
                <c:ptCount val="12"/>
                <c:pt idx="0">
                  <c:v>0.96707166703889447</c:v>
                </c:pt>
                <c:pt idx="1">
                  <c:v>0.97163716402872591</c:v>
                </c:pt>
                <c:pt idx="2">
                  <c:v>0.97614422662410971</c:v>
                </c:pt>
                <c:pt idx="3">
                  <c:v>0.98579488244836078</c:v>
                </c:pt>
                <c:pt idx="4">
                  <c:v>0.99946311168703061</c:v>
                </c:pt>
                <c:pt idx="5">
                  <c:v>1.0168299649066634</c:v>
                </c:pt>
                <c:pt idx="6">
                  <c:v>1.0156619514948586</c:v>
                </c:pt>
                <c:pt idx="7">
                  <c:v>1.0227630485433952</c:v>
                </c:pt>
                <c:pt idx="8">
                  <c:v>1.0378297323664609</c:v>
                </c:pt>
                <c:pt idx="9">
                  <c:v>1.0297166443462662</c:v>
                </c:pt>
                <c:pt idx="10">
                  <c:v>1.0103240986885269</c:v>
                </c:pt>
                <c:pt idx="11">
                  <c:v>0.96676350782670728</c:v>
                </c:pt>
              </c:numCache>
            </c:numRef>
          </c:val>
          <c:smooth val="0"/>
          <c:extLst>
            <c:ext xmlns:c16="http://schemas.microsoft.com/office/drawing/2014/chart" uri="{C3380CC4-5D6E-409C-BE32-E72D297353CC}">
              <c16:uniqueId val="{00000002-482B-4ADE-902D-75D94AA407AC}"/>
            </c:ext>
          </c:extLst>
        </c:ser>
        <c:dLbls>
          <c:showLegendKey val="0"/>
          <c:showVal val="0"/>
          <c:showCatName val="0"/>
          <c:showSerName val="0"/>
          <c:showPercent val="0"/>
          <c:showBubbleSize val="0"/>
        </c:dLbls>
        <c:marker val="1"/>
        <c:smooth val="0"/>
        <c:axId val="427173568"/>
        <c:axId val="427170824"/>
      </c:lineChart>
      <c:catAx>
        <c:axId val="42717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27170824"/>
        <c:crosses val="autoZero"/>
        <c:auto val="1"/>
        <c:lblAlgn val="ctr"/>
        <c:lblOffset val="100"/>
        <c:noMultiLvlLbl val="0"/>
      </c:catAx>
      <c:valAx>
        <c:axId val="427170824"/>
        <c:scaling>
          <c:orientation val="minMax"/>
          <c:min val="0.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r>
                  <a:rPr lang="en-US"/>
                  <a:t>Seasonal Price Index</a:t>
                </a:r>
              </a:p>
            </c:rich>
          </c:tx>
          <c:overlay val="0"/>
          <c:spPr>
            <a:noFill/>
            <a:ln>
              <a:noFill/>
            </a:ln>
            <a:effectLst/>
          </c:spPr>
          <c:txPr>
            <a:bodyPr rot="-5400000" spcFirstLastPara="1" vertOverflow="ellipsis" vert="horz" wrap="square" anchor="ctr" anchorCtr="1"/>
            <a:lstStyle/>
            <a:p>
              <a:pPr>
                <a:defRPr sz="10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crossAx val="4271735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ln>
                <a:solidFill>
                  <a:sysClr val="windowText" lastClr="000000"/>
                </a:solid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ln>
            <a:solidFill>
              <a:sysClr val="windowText" lastClr="000000"/>
            </a:solidFill>
          </a:ln>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geconomics.k-state.edu/" TargetMode="External"/><Relationship Id="rId2" Type="http://schemas.openxmlformats.org/officeDocument/2006/relationships/image" Target="../media/image1.png"/><Relationship Id="rId1" Type="http://schemas.openxmlformats.org/officeDocument/2006/relationships/hyperlink" Target="http://www.AgManager.info" TargetMode="External"/><Relationship Id="rId5" Type="http://schemas.openxmlformats.org/officeDocument/2006/relationships/image" Target="../media/image3.jpeg"/><Relationship Id="rId4" Type="http://schemas.openxmlformats.org/officeDocument/2006/relationships/image" Target="../media/image2.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414129</xdr:colOff>
      <xdr:row>1</xdr:row>
      <xdr:rowOff>51766</xdr:rowOff>
    </xdr:from>
    <xdr:to>
      <xdr:col>11</xdr:col>
      <xdr:colOff>1495000</xdr:colOff>
      <xdr:row>5</xdr:row>
      <xdr:rowOff>140860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38729" y="185116"/>
          <a:ext cx="1077606" cy="945799"/>
        </a:xfrm>
        <a:prstGeom prst="rect">
          <a:avLst/>
        </a:prstGeom>
      </xdr:spPr>
    </xdr:pic>
    <xdr:clientData/>
  </xdr:twoCellAnchor>
  <xdr:twoCellAnchor editAs="oneCell">
    <xdr:from>
      <xdr:col>9</xdr:col>
      <xdr:colOff>414130</xdr:colOff>
      <xdr:row>22</xdr:row>
      <xdr:rowOff>103532</xdr:rowOff>
    </xdr:from>
    <xdr:to>
      <xdr:col>11</xdr:col>
      <xdr:colOff>1535547</xdr:colOff>
      <xdr:row>25</xdr:row>
      <xdr:rowOff>123693</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519530" y="3761132"/>
          <a:ext cx="2337352" cy="506481"/>
        </a:xfrm>
        <a:prstGeom prst="rect">
          <a:avLst/>
        </a:prstGeom>
      </xdr:spPr>
    </xdr:pic>
    <xdr:clientData/>
  </xdr:twoCellAnchor>
  <xdr:twoCellAnchor editAs="oneCell">
    <xdr:from>
      <xdr:col>0</xdr:col>
      <xdr:colOff>176007</xdr:colOff>
      <xdr:row>48</xdr:row>
      <xdr:rowOff>115534</xdr:rowOff>
    </xdr:from>
    <xdr:to>
      <xdr:col>5</xdr:col>
      <xdr:colOff>349834</xdr:colOff>
      <xdr:row>52</xdr:row>
      <xdr:rowOff>86090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6007" y="9135709"/>
          <a:ext cx="2843005" cy="614991"/>
        </a:xfrm>
        <a:prstGeom prst="rect">
          <a:avLst/>
        </a:prstGeom>
      </xdr:spPr>
    </xdr:pic>
    <xdr:clientData/>
  </xdr:twoCellAnchor>
  <xdr:twoCellAnchor editAs="oneCell">
    <xdr:from>
      <xdr:col>1</xdr:col>
      <xdr:colOff>0</xdr:colOff>
      <xdr:row>8</xdr:row>
      <xdr:rowOff>20707</xdr:rowOff>
    </xdr:from>
    <xdr:to>
      <xdr:col>12</xdr:col>
      <xdr:colOff>610</xdr:colOff>
      <xdr:row>25</xdr:row>
      <xdr:rowOff>141680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5" t="23638" r="-135" b="19300"/>
        <a:stretch/>
      </xdr:blipFill>
      <xdr:spPr>
        <a:xfrm>
          <a:off x="238125" y="1449457"/>
          <a:ext cx="7641518" cy="2838863"/>
        </a:xfrm>
        <a:prstGeom prst="rect">
          <a:avLst/>
        </a:prstGeom>
        <a:ln>
          <a:solidFill>
            <a:sysClr val="windowText" lastClr="000000"/>
          </a:solidFill>
        </a:ln>
      </xdr:spPr>
    </xdr:pic>
    <xdr:clientData/>
  </xdr:twoCellAnchor>
  <xdr:twoCellAnchor editAs="oneCell">
    <xdr:from>
      <xdr:col>9</xdr:col>
      <xdr:colOff>424483</xdr:colOff>
      <xdr:row>22</xdr:row>
      <xdr:rowOff>103533</xdr:rowOff>
    </xdr:from>
    <xdr:to>
      <xdr:col>11</xdr:col>
      <xdr:colOff>1545356</xdr:colOff>
      <xdr:row>25</xdr:row>
      <xdr:rowOff>123694</xdr:rowOff>
    </xdr:to>
    <xdr:pic>
      <xdr:nvPicPr>
        <xdr:cNvPr id="6" name="Picture 5">
          <a:hlinkClick xmlns:r="http://schemas.openxmlformats.org/officeDocument/2006/relationships" r:id="rId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529883" y="3761133"/>
          <a:ext cx="2337352" cy="5064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190499</xdr:colOff>
      <xdr:row>1</xdr:row>
      <xdr:rowOff>90486</xdr:rowOff>
    </xdr:from>
    <xdr:to>
      <xdr:col>16</xdr:col>
      <xdr:colOff>532190</xdr:colOff>
      <xdr:row>22</xdr:row>
      <xdr:rowOff>61911</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689427</xdr:colOff>
      <xdr:row>22</xdr:row>
      <xdr:rowOff>153760</xdr:rowOff>
    </xdr:from>
    <xdr:to>
      <xdr:col>16</xdr:col>
      <xdr:colOff>533400</xdr:colOff>
      <xdr:row>22</xdr:row>
      <xdr:rowOff>3268436</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22</xdr:row>
      <xdr:rowOff>152400</xdr:rowOff>
    </xdr:from>
    <xdr:to>
      <xdr:col>7</xdr:col>
      <xdr:colOff>631371</xdr:colOff>
      <xdr:row>22</xdr:row>
      <xdr:rowOff>3267076</xdr:rowOff>
    </xdr:to>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495300</xdr:colOff>
      <xdr:row>33</xdr:row>
      <xdr:rowOff>180221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1468100" cy="64667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gmanager.info/Documents%20and%20Settings/CraigSmith/My%20Documents/WRAPS/Decision%20Tools/Vegetative%20Buffer/Final/SoilRental(kc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cd"/>
      <sheetName val="County averages"/>
      <sheetName val="Sheet2"/>
      <sheetName val="Sheet3"/>
    </sheetNames>
    <sheetDataSet>
      <sheetData sheetId="0">
        <row r="10">
          <cell r="B10" t="str">
            <v>Allen</v>
          </cell>
          <cell r="C10">
            <v>20001</v>
          </cell>
          <cell r="D10" t="str">
            <v>na</v>
          </cell>
          <cell r="G10">
            <v>43.49</v>
          </cell>
          <cell r="H10">
            <v>48.14</v>
          </cell>
        </row>
        <row r="11">
          <cell r="B11" t="str">
            <v>Allen</v>
          </cell>
          <cell r="C11">
            <v>20001</v>
          </cell>
          <cell r="D11">
            <v>15</v>
          </cell>
          <cell r="I11">
            <v>34</v>
          </cell>
          <cell r="J11">
            <v>8763</v>
          </cell>
          <cell r="K11">
            <v>8849</v>
          </cell>
          <cell r="L11">
            <v>8851</v>
          </cell>
          <cell r="M11">
            <v>8875</v>
          </cell>
          <cell r="N11">
            <v>8877</v>
          </cell>
          <cell r="O11">
            <v>8885</v>
          </cell>
          <cell r="P11">
            <v>8921</v>
          </cell>
          <cell r="Q11">
            <v>8922</v>
          </cell>
          <cell r="R11">
            <v>8627</v>
          </cell>
          <cell r="S11">
            <v>8647</v>
          </cell>
          <cell r="T11">
            <v>8671</v>
          </cell>
          <cell r="U11">
            <v>8673</v>
          </cell>
          <cell r="V11">
            <v>8737</v>
          </cell>
          <cell r="W11">
            <v>8745</v>
          </cell>
          <cell r="X11">
            <v>8753</v>
          </cell>
        </row>
        <row r="12">
          <cell r="B12" t="str">
            <v>Allen</v>
          </cell>
          <cell r="C12">
            <v>20001</v>
          </cell>
          <cell r="D12">
            <v>2</v>
          </cell>
          <cell r="I12">
            <v>39</v>
          </cell>
          <cell r="J12">
            <v>8843</v>
          </cell>
          <cell r="K12">
            <v>8735</v>
          </cell>
        </row>
        <row r="13">
          <cell r="B13" t="str">
            <v>Allen</v>
          </cell>
          <cell r="C13">
            <v>20001</v>
          </cell>
          <cell r="D13">
            <v>6</v>
          </cell>
          <cell r="I13">
            <v>43</v>
          </cell>
          <cell r="J13">
            <v>8990</v>
          </cell>
          <cell r="K13">
            <v>8991</v>
          </cell>
          <cell r="L13">
            <v>8992</v>
          </cell>
          <cell r="M13">
            <v>8623</v>
          </cell>
          <cell r="N13">
            <v>8624</v>
          </cell>
          <cell r="O13">
            <v>8733</v>
          </cell>
        </row>
        <row r="14">
          <cell r="B14" t="str">
            <v>Allen</v>
          </cell>
          <cell r="C14">
            <v>20001</v>
          </cell>
          <cell r="D14">
            <v>9</v>
          </cell>
          <cell r="I14">
            <v>48</v>
          </cell>
          <cell r="J14">
            <v>8775</v>
          </cell>
          <cell r="K14">
            <v>8911</v>
          </cell>
          <cell r="L14">
            <v>8912</v>
          </cell>
          <cell r="M14">
            <v>8961</v>
          </cell>
          <cell r="N14">
            <v>8962</v>
          </cell>
          <cell r="O14">
            <v>8203</v>
          </cell>
          <cell r="P14">
            <v>8621</v>
          </cell>
          <cell r="Q14">
            <v>8643</v>
          </cell>
          <cell r="R14">
            <v>8683</v>
          </cell>
        </row>
        <row r="15">
          <cell r="B15" t="str">
            <v>Allen</v>
          </cell>
          <cell r="C15">
            <v>20001</v>
          </cell>
          <cell r="D15">
            <v>4</v>
          </cell>
          <cell r="I15">
            <v>52</v>
          </cell>
          <cell r="J15">
            <v>8201</v>
          </cell>
          <cell r="K15">
            <v>8300</v>
          </cell>
          <cell r="L15">
            <v>8679</v>
          </cell>
          <cell r="M15">
            <v>8701</v>
          </cell>
        </row>
        <row r="16">
          <cell r="B16" t="str">
            <v>Allen</v>
          </cell>
          <cell r="C16">
            <v>20001</v>
          </cell>
          <cell r="D16">
            <v>3</v>
          </cell>
          <cell r="I16">
            <v>55</v>
          </cell>
          <cell r="J16">
            <v>8863</v>
          </cell>
          <cell r="K16">
            <v>8150</v>
          </cell>
          <cell r="L16">
            <v>8160</v>
          </cell>
        </row>
        <row r="17">
          <cell r="B17" t="str">
            <v>Allen</v>
          </cell>
          <cell r="C17">
            <v>20001</v>
          </cell>
          <cell r="D17">
            <v>2</v>
          </cell>
          <cell r="I17">
            <v>66</v>
          </cell>
          <cell r="J17">
            <v>8302</v>
          </cell>
          <cell r="K17">
            <v>8501</v>
          </cell>
        </row>
        <row r="18">
          <cell r="B18" t="str">
            <v>Allen</v>
          </cell>
          <cell r="C18">
            <v>20001</v>
          </cell>
          <cell r="D18" t="str">
            <v>na</v>
          </cell>
        </row>
        <row r="19">
          <cell r="B19" t="str">
            <v>Allen</v>
          </cell>
          <cell r="C19">
            <v>20001</v>
          </cell>
          <cell r="D19" t="str">
            <v>na</v>
          </cell>
        </row>
        <row r="20">
          <cell r="B20" t="str">
            <v>Allen</v>
          </cell>
          <cell r="C20">
            <v>20001</v>
          </cell>
          <cell r="D20" t="str">
            <v>na</v>
          </cell>
        </row>
        <row r="21">
          <cell r="B21" t="str">
            <v>Allen</v>
          </cell>
          <cell r="C21">
            <v>20001</v>
          </cell>
          <cell r="D21" t="str">
            <v>na</v>
          </cell>
          <cell r="I21">
            <v>52</v>
          </cell>
          <cell r="J21" t="str">
            <v>MPLSEA</v>
          </cell>
        </row>
        <row r="22">
          <cell r="B22" t="str">
            <v>Allen</v>
          </cell>
          <cell r="C22">
            <v>20001</v>
          </cell>
          <cell r="D22">
            <v>41</v>
          </cell>
          <cell r="E22">
            <v>43.487804878048777</v>
          </cell>
          <cell r="F22">
            <v>48.142857142857146</v>
          </cell>
          <cell r="I22">
            <v>56</v>
          </cell>
          <cell r="J22" t="str">
            <v>MPLPER</v>
          </cell>
        </row>
        <row r="23">
          <cell r="B23" t="str">
            <v>Anderson</v>
          </cell>
          <cell r="C23">
            <v>20003</v>
          </cell>
          <cell r="D23" t="str">
            <v>na</v>
          </cell>
          <cell r="G23">
            <v>44.98</v>
          </cell>
          <cell r="H23">
            <v>48.43</v>
          </cell>
        </row>
        <row r="24">
          <cell r="B24" t="str">
            <v>Anderson</v>
          </cell>
          <cell r="C24">
            <v>20003</v>
          </cell>
          <cell r="D24">
            <v>18</v>
          </cell>
          <cell r="I24">
            <v>34</v>
          </cell>
          <cell r="J24">
            <v>8647</v>
          </cell>
          <cell r="K24">
            <v>8651</v>
          </cell>
          <cell r="L24">
            <v>8661</v>
          </cell>
          <cell r="M24">
            <v>8663</v>
          </cell>
          <cell r="N24">
            <v>8671</v>
          </cell>
          <cell r="O24">
            <v>8673</v>
          </cell>
          <cell r="P24">
            <v>8737</v>
          </cell>
          <cell r="Q24">
            <v>8741</v>
          </cell>
          <cell r="R24">
            <v>8745</v>
          </cell>
          <cell r="S24">
            <v>8749</v>
          </cell>
          <cell r="T24">
            <v>8753</v>
          </cell>
          <cell r="U24">
            <v>8763</v>
          </cell>
          <cell r="V24">
            <v>8767</v>
          </cell>
          <cell r="W24">
            <v>8789</v>
          </cell>
          <cell r="X24">
            <v>8791</v>
          </cell>
          <cell r="Y24">
            <v>8849</v>
          </cell>
          <cell r="Z24">
            <v>8909</v>
          </cell>
          <cell r="AA24">
            <v>8755</v>
          </cell>
        </row>
        <row r="25">
          <cell r="B25" t="str">
            <v>Anderson</v>
          </cell>
          <cell r="C25">
            <v>20003</v>
          </cell>
          <cell r="D25">
            <v>3</v>
          </cell>
          <cell r="I25">
            <v>39</v>
          </cell>
          <cell r="J25">
            <v>8739</v>
          </cell>
          <cell r="K25">
            <v>8757</v>
          </cell>
          <cell r="L25">
            <v>8915</v>
          </cell>
        </row>
        <row r="26">
          <cell r="B26" t="str">
            <v>Anderson</v>
          </cell>
          <cell r="C26">
            <v>20003</v>
          </cell>
          <cell r="D26">
            <v>7</v>
          </cell>
          <cell r="I26">
            <v>43</v>
          </cell>
          <cell r="J26">
            <v>8731</v>
          </cell>
          <cell r="K26">
            <v>8733</v>
          </cell>
          <cell r="L26">
            <v>8735</v>
          </cell>
          <cell r="M26">
            <v>8743</v>
          </cell>
          <cell r="N26">
            <v>8779</v>
          </cell>
          <cell r="O26">
            <v>8913</v>
          </cell>
          <cell r="P26">
            <v>8965</v>
          </cell>
        </row>
        <row r="27">
          <cell r="B27" t="str">
            <v>Anderson</v>
          </cell>
          <cell r="C27">
            <v>20003</v>
          </cell>
          <cell r="D27">
            <v>12</v>
          </cell>
          <cell r="I27">
            <v>48</v>
          </cell>
          <cell r="J27">
            <v>8520</v>
          </cell>
          <cell r="K27">
            <v>8643</v>
          </cell>
          <cell r="L27">
            <v>8687</v>
          </cell>
          <cell r="M27">
            <v>8695</v>
          </cell>
          <cell r="N27">
            <v>8729</v>
          </cell>
          <cell r="O27">
            <v>8775</v>
          </cell>
          <cell r="P27">
            <v>8780</v>
          </cell>
          <cell r="Q27">
            <v>8911</v>
          </cell>
          <cell r="R27">
            <v>8912</v>
          </cell>
          <cell r="S27">
            <v>8962</v>
          </cell>
          <cell r="T27">
            <v>8201</v>
          </cell>
          <cell r="U27">
            <v>8203</v>
          </cell>
        </row>
        <row r="28">
          <cell r="B28" t="str">
            <v>Anderson</v>
          </cell>
          <cell r="C28">
            <v>20003</v>
          </cell>
          <cell r="D28">
            <v>4</v>
          </cell>
          <cell r="I28">
            <v>52</v>
          </cell>
          <cell r="J28">
            <v>8645</v>
          </cell>
          <cell r="K28">
            <v>8679</v>
          </cell>
          <cell r="L28">
            <v>8961</v>
          </cell>
          <cell r="M28">
            <v>7677</v>
          </cell>
        </row>
        <row r="29">
          <cell r="B29" t="str">
            <v>Anderson</v>
          </cell>
          <cell r="C29">
            <v>20003</v>
          </cell>
          <cell r="D29">
            <v>5</v>
          </cell>
          <cell r="I29">
            <v>57</v>
          </cell>
          <cell r="J29">
            <v>8301</v>
          </cell>
          <cell r="K29">
            <v>8847</v>
          </cell>
          <cell r="L29">
            <v>8151</v>
          </cell>
          <cell r="M29">
            <v>8160</v>
          </cell>
          <cell r="N29">
            <v>8300</v>
          </cell>
        </row>
        <row r="30">
          <cell r="B30" t="str">
            <v>Anderson</v>
          </cell>
          <cell r="C30">
            <v>20003</v>
          </cell>
          <cell r="D30">
            <v>5</v>
          </cell>
          <cell r="I30">
            <v>66</v>
          </cell>
          <cell r="J30">
            <v>8302</v>
          </cell>
          <cell r="K30">
            <v>8501</v>
          </cell>
          <cell r="L30">
            <v>8795</v>
          </cell>
          <cell r="M30">
            <v>8797</v>
          </cell>
          <cell r="N30">
            <v>7676</v>
          </cell>
        </row>
        <row r="31">
          <cell r="B31" t="str">
            <v>Anderson</v>
          </cell>
          <cell r="C31">
            <v>20003</v>
          </cell>
          <cell r="D31" t="str">
            <v>na</v>
          </cell>
        </row>
        <row r="32">
          <cell r="B32" t="str">
            <v>Anderson</v>
          </cell>
          <cell r="C32">
            <v>20003</v>
          </cell>
          <cell r="D32" t="str">
            <v>na</v>
          </cell>
        </row>
        <row r="33">
          <cell r="B33" t="str">
            <v>Anderson</v>
          </cell>
          <cell r="C33">
            <v>20003</v>
          </cell>
          <cell r="D33" t="str">
            <v>na</v>
          </cell>
        </row>
        <row r="34">
          <cell r="B34" t="str">
            <v>Anderson</v>
          </cell>
          <cell r="C34">
            <v>20003</v>
          </cell>
          <cell r="D34" t="str">
            <v>na</v>
          </cell>
          <cell r="I34">
            <v>54</v>
          </cell>
          <cell r="J34" t="str">
            <v>MPLSEA</v>
          </cell>
        </row>
        <row r="35">
          <cell r="B35" t="str">
            <v>Anderson</v>
          </cell>
          <cell r="C35">
            <v>20003</v>
          </cell>
          <cell r="D35">
            <v>54</v>
          </cell>
          <cell r="E35">
            <v>44.981481481481481</v>
          </cell>
          <cell r="F35">
            <v>48.428571428571431</v>
          </cell>
          <cell r="I35">
            <v>60</v>
          </cell>
          <cell r="J35" t="str">
            <v>MPLPER</v>
          </cell>
        </row>
        <row r="36">
          <cell r="B36" t="str">
            <v>Atchison</v>
          </cell>
          <cell r="C36">
            <v>20005</v>
          </cell>
          <cell r="D36" t="str">
            <v>na</v>
          </cell>
          <cell r="G36">
            <v>58.63</v>
          </cell>
          <cell r="H36">
            <v>66</v>
          </cell>
        </row>
        <row r="37">
          <cell r="B37" t="str">
            <v>Atchison</v>
          </cell>
          <cell r="C37">
            <v>20005</v>
          </cell>
          <cell r="D37">
            <v>13</v>
          </cell>
          <cell r="I37">
            <v>45</v>
          </cell>
          <cell r="J37">
            <v>7215</v>
          </cell>
          <cell r="K37">
            <v>7216</v>
          </cell>
          <cell r="L37">
            <v>7594</v>
          </cell>
          <cell r="M37">
            <v>7655</v>
          </cell>
          <cell r="N37">
            <v>7658</v>
          </cell>
          <cell r="O37">
            <v>7912</v>
          </cell>
          <cell r="P37">
            <v>7950</v>
          </cell>
          <cell r="Q37">
            <v>7951</v>
          </cell>
          <cell r="R37">
            <v>7959</v>
          </cell>
          <cell r="S37">
            <v>7970</v>
          </cell>
          <cell r="T37">
            <v>7971</v>
          </cell>
          <cell r="U37">
            <v>4752</v>
          </cell>
          <cell r="V37">
            <v>4834</v>
          </cell>
        </row>
        <row r="38">
          <cell r="B38" t="str">
            <v>Atchison</v>
          </cell>
          <cell r="C38">
            <v>20005</v>
          </cell>
          <cell r="D38">
            <v>8</v>
          </cell>
          <cell r="I38">
            <v>51</v>
          </cell>
          <cell r="J38">
            <v>7254</v>
          </cell>
          <cell r="K38">
            <v>7510</v>
          </cell>
          <cell r="L38">
            <v>7586</v>
          </cell>
          <cell r="M38">
            <v>7587</v>
          </cell>
          <cell r="N38">
            <v>7710</v>
          </cell>
          <cell r="O38">
            <v>7765</v>
          </cell>
          <cell r="P38">
            <v>7911</v>
          </cell>
          <cell r="Q38">
            <v>7953</v>
          </cell>
        </row>
        <row r="39">
          <cell r="B39" t="str">
            <v>Atchison</v>
          </cell>
          <cell r="C39">
            <v>20005</v>
          </cell>
          <cell r="D39">
            <v>14</v>
          </cell>
          <cell r="I39">
            <v>57</v>
          </cell>
          <cell r="J39">
            <v>7051</v>
          </cell>
          <cell r="K39">
            <v>7325</v>
          </cell>
          <cell r="L39">
            <v>7470</v>
          </cell>
          <cell r="M39">
            <v>7502</v>
          </cell>
          <cell r="N39">
            <v>7589</v>
          </cell>
          <cell r="O39">
            <v>7590</v>
          </cell>
          <cell r="P39">
            <v>7591</v>
          </cell>
          <cell r="Q39">
            <v>7684</v>
          </cell>
          <cell r="R39">
            <v>7760</v>
          </cell>
          <cell r="S39">
            <v>7761</v>
          </cell>
          <cell r="T39">
            <v>7790</v>
          </cell>
          <cell r="U39">
            <v>7910</v>
          </cell>
          <cell r="V39">
            <v>7954</v>
          </cell>
          <cell r="W39">
            <v>7585</v>
          </cell>
        </row>
        <row r="40">
          <cell r="B40" t="str">
            <v>Atchison</v>
          </cell>
          <cell r="C40">
            <v>20005</v>
          </cell>
          <cell r="D40">
            <v>10</v>
          </cell>
          <cell r="I40">
            <v>63</v>
          </cell>
          <cell r="J40">
            <v>7091</v>
          </cell>
          <cell r="K40">
            <v>7206</v>
          </cell>
          <cell r="L40">
            <v>7207</v>
          </cell>
          <cell r="M40">
            <v>7253</v>
          </cell>
          <cell r="N40">
            <v>7255</v>
          </cell>
          <cell r="O40">
            <v>7285</v>
          </cell>
          <cell r="P40">
            <v>7302</v>
          </cell>
          <cell r="Q40">
            <v>7541</v>
          </cell>
          <cell r="R40">
            <v>7743</v>
          </cell>
          <cell r="S40">
            <v>7955</v>
          </cell>
        </row>
        <row r="41">
          <cell r="B41" t="str">
            <v>Atchison</v>
          </cell>
          <cell r="C41">
            <v>20005</v>
          </cell>
          <cell r="D41">
            <v>7</v>
          </cell>
          <cell r="I41">
            <v>69</v>
          </cell>
          <cell r="J41">
            <v>7060</v>
          </cell>
          <cell r="K41">
            <v>7090</v>
          </cell>
          <cell r="L41">
            <v>7252</v>
          </cell>
          <cell r="M41">
            <v>7540</v>
          </cell>
          <cell r="N41">
            <v>7681</v>
          </cell>
          <cell r="O41">
            <v>7683</v>
          </cell>
          <cell r="P41">
            <v>7741</v>
          </cell>
        </row>
        <row r="42">
          <cell r="B42" t="str">
            <v>Atchison</v>
          </cell>
          <cell r="C42">
            <v>20005</v>
          </cell>
          <cell r="D42">
            <v>3</v>
          </cell>
          <cell r="I42">
            <v>75</v>
          </cell>
          <cell r="J42">
            <v>7052</v>
          </cell>
          <cell r="K42">
            <v>4020</v>
          </cell>
          <cell r="L42">
            <v>4350</v>
          </cell>
        </row>
        <row r="43">
          <cell r="B43" t="str">
            <v>Atchison</v>
          </cell>
          <cell r="C43">
            <v>20005</v>
          </cell>
          <cell r="D43">
            <v>3</v>
          </cell>
          <cell r="I43">
            <v>81</v>
          </cell>
          <cell r="J43">
            <v>7050</v>
          </cell>
          <cell r="K43">
            <v>7170</v>
          </cell>
          <cell r="L43">
            <v>7750</v>
          </cell>
        </row>
        <row r="44">
          <cell r="B44" t="str">
            <v>Atchison</v>
          </cell>
          <cell r="C44">
            <v>20005</v>
          </cell>
          <cell r="D44">
            <v>1</v>
          </cell>
          <cell r="I44">
            <v>87</v>
          </cell>
          <cell r="J44">
            <v>7851</v>
          </cell>
        </row>
        <row r="45">
          <cell r="B45" t="str">
            <v>Atchison</v>
          </cell>
          <cell r="C45">
            <v>20005</v>
          </cell>
          <cell r="D45" t="str">
            <v>na</v>
          </cell>
        </row>
        <row r="46">
          <cell r="B46" t="str">
            <v>Atchison</v>
          </cell>
          <cell r="C46">
            <v>20005</v>
          </cell>
          <cell r="D46" t="str">
            <v>na</v>
          </cell>
        </row>
        <row r="47">
          <cell r="B47" t="str">
            <v>Atchison</v>
          </cell>
          <cell r="C47">
            <v>20005</v>
          </cell>
          <cell r="D47" t="str">
            <v>na</v>
          </cell>
          <cell r="I47">
            <v>62</v>
          </cell>
          <cell r="J47" t="str">
            <v>MPLSEA</v>
          </cell>
        </row>
        <row r="48">
          <cell r="B48" t="str">
            <v>Atchison</v>
          </cell>
          <cell r="C48">
            <v>20005</v>
          </cell>
          <cell r="D48">
            <v>59</v>
          </cell>
          <cell r="E48">
            <v>58.627118644067799</v>
          </cell>
          <cell r="F48">
            <v>66</v>
          </cell>
          <cell r="I48">
            <v>66</v>
          </cell>
          <cell r="J48" t="str">
            <v>MPLPER</v>
          </cell>
        </row>
        <row r="49">
          <cell r="B49" t="str">
            <v>Barber</v>
          </cell>
          <cell r="C49">
            <v>20007</v>
          </cell>
          <cell r="D49" t="str">
            <v>na</v>
          </cell>
          <cell r="G49">
            <v>31.1</v>
          </cell>
          <cell r="H49">
            <v>33.5</v>
          </cell>
        </row>
        <row r="50">
          <cell r="B50" t="str">
            <v>Barber</v>
          </cell>
          <cell r="C50">
            <v>20007</v>
          </cell>
          <cell r="D50">
            <v>14</v>
          </cell>
          <cell r="I50">
            <v>23</v>
          </cell>
          <cell r="J50">
            <v>5320</v>
          </cell>
          <cell r="K50">
            <v>5433</v>
          </cell>
          <cell r="L50">
            <v>5443</v>
          </cell>
          <cell r="M50">
            <v>5444</v>
          </cell>
          <cell r="N50">
            <v>5451</v>
          </cell>
          <cell r="O50">
            <v>5458</v>
          </cell>
          <cell r="P50">
            <v>5972</v>
          </cell>
          <cell r="Q50">
            <v>6057</v>
          </cell>
          <cell r="R50">
            <v>6059</v>
          </cell>
          <cell r="S50">
            <v>6330</v>
          </cell>
          <cell r="T50">
            <v>6440</v>
          </cell>
          <cell r="U50">
            <v>6441</v>
          </cell>
          <cell r="V50">
            <v>6444</v>
          </cell>
          <cell r="W50">
            <v>5457</v>
          </cell>
        </row>
        <row r="51">
          <cell r="B51" t="str">
            <v>Barber</v>
          </cell>
          <cell r="C51">
            <v>20007</v>
          </cell>
          <cell r="D51">
            <v>17</v>
          </cell>
          <cell r="I51">
            <v>26</v>
          </cell>
          <cell r="J51">
            <v>5312</v>
          </cell>
          <cell r="K51">
            <v>5314</v>
          </cell>
          <cell r="L51">
            <v>5316</v>
          </cell>
          <cell r="M51">
            <v>5420</v>
          </cell>
          <cell r="N51">
            <v>5423</v>
          </cell>
          <cell r="O51">
            <v>5424</v>
          </cell>
          <cell r="P51">
            <v>5439</v>
          </cell>
          <cell r="Q51">
            <v>5561</v>
          </cell>
          <cell r="R51">
            <v>5740</v>
          </cell>
          <cell r="S51">
            <v>5872</v>
          </cell>
          <cell r="T51">
            <v>5873</v>
          </cell>
          <cell r="U51">
            <v>5875</v>
          </cell>
          <cell r="V51">
            <v>5878</v>
          </cell>
          <cell r="W51">
            <v>5929</v>
          </cell>
          <cell r="X51">
            <v>5935</v>
          </cell>
          <cell r="Y51">
            <v>5941</v>
          </cell>
          <cell r="Z51">
            <v>6234</v>
          </cell>
        </row>
        <row r="52">
          <cell r="B52" t="str">
            <v>Barber</v>
          </cell>
          <cell r="C52">
            <v>20007</v>
          </cell>
          <cell r="D52">
            <v>18</v>
          </cell>
          <cell r="I52">
            <v>29</v>
          </cell>
          <cell r="J52">
            <v>5310</v>
          </cell>
          <cell r="K52">
            <v>5336</v>
          </cell>
          <cell r="L52">
            <v>5350</v>
          </cell>
          <cell r="M52">
            <v>5360</v>
          </cell>
          <cell r="N52">
            <v>5419</v>
          </cell>
          <cell r="O52">
            <v>5422</v>
          </cell>
          <cell r="P52">
            <v>5436</v>
          </cell>
          <cell r="Q52">
            <v>5492</v>
          </cell>
          <cell r="R52">
            <v>5496</v>
          </cell>
          <cell r="S52">
            <v>5670</v>
          </cell>
          <cell r="T52">
            <v>5671</v>
          </cell>
          <cell r="U52">
            <v>5672</v>
          </cell>
          <cell r="V52">
            <v>5853</v>
          </cell>
          <cell r="W52">
            <v>5854</v>
          </cell>
          <cell r="X52">
            <v>5855</v>
          </cell>
          <cell r="Y52">
            <v>5859</v>
          </cell>
          <cell r="Z52">
            <v>5928</v>
          </cell>
          <cell r="AA52">
            <v>6060</v>
          </cell>
        </row>
        <row r="53">
          <cell r="B53" t="str">
            <v>Barber</v>
          </cell>
          <cell r="C53">
            <v>20007</v>
          </cell>
          <cell r="D53">
            <v>11</v>
          </cell>
          <cell r="I53">
            <v>32</v>
          </cell>
          <cell r="J53">
            <v>5332</v>
          </cell>
          <cell r="K53">
            <v>5340</v>
          </cell>
          <cell r="L53">
            <v>5495</v>
          </cell>
          <cell r="M53">
            <v>5850</v>
          </cell>
          <cell r="N53">
            <v>5857</v>
          </cell>
          <cell r="O53">
            <v>5858</v>
          </cell>
          <cell r="P53">
            <v>5863</v>
          </cell>
          <cell r="Q53">
            <v>5918</v>
          </cell>
          <cell r="R53">
            <v>5919</v>
          </cell>
          <cell r="S53">
            <v>6224</v>
          </cell>
          <cell r="T53">
            <v>6409</v>
          </cell>
        </row>
        <row r="54">
          <cell r="B54" t="str">
            <v>Barber</v>
          </cell>
          <cell r="C54">
            <v>20007</v>
          </cell>
          <cell r="D54">
            <v>5</v>
          </cell>
          <cell r="I54">
            <v>35</v>
          </cell>
          <cell r="J54">
            <v>5690</v>
          </cell>
          <cell r="K54">
            <v>6053</v>
          </cell>
          <cell r="L54">
            <v>6240</v>
          </cell>
          <cell r="M54">
            <v>6324</v>
          </cell>
          <cell r="N54">
            <v>6408</v>
          </cell>
        </row>
        <row r="55">
          <cell r="B55" t="str">
            <v>Barber</v>
          </cell>
          <cell r="C55">
            <v>20007</v>
          </cell>
          <cell r="D55">
            <v>9</v>
          </cell>
          <cell r="I55">
            <v>38</v>
          </cell>
          <cell r="J55">
            <v>5910</v>
          </cell>
          <cell r="K55">
            <v>5948</v>
          </cell>
          <cell r="L55">
            <v>5957</v>
          </cell>
          <cell r="M55">
            <v>5958</v>
          </cell>
          <cell r="N55">
            <v>6322</v>
          </cell>
          <cell r="O55">
            <v>6323</v>
          </cell>
          <cell r="P55">
            <v>6342</v>
          </cell>
          <cell r="Q55">
            <v>6376</v>
          </cell>
          <cell r="R55">
            <v>6380</v>
          </cell>
        </row>
        <row r="56">
          <cell r="B56" t="str">
            <v>Barber</v>
          </cell>
          <cell r="C56">
            <v>20007</v>
          </cell>
          <cell r="D56">
            <v>7</v>
          </cell>
          <cell r="I56">
            <v>41</v>
          </cell>
          <cell r="J56">
            <v>5890</v>
          </cell>
          <cell r="K56">
            <v>5891</v>
          </cell>
          <cell r="L56">
            <v>5909</v>
          </cell>
          <cell r="M56">
            <v>5949</v>
          </cell>
          <cell r="N56">
            <v>6340</v>
          </cell>
          <cell r="O56">
            <v>6341</v>
          </cell>
          <cell r="P56">
            <v>6378</v>
          </cell>
        </row>
        <row r="57">
          <cell r="B57" t="str">
            <v>Barber</v>
          </cell>
          <cell r="C57">
            <v>20007</v>
          </cell>
          <cell r="D57">
            <v>6</v>
          </cell>
          <cell r="I57">
            <v>44</v>
          </cell>
          <cell r="J57">
            <v>5889</v>
          </cell>
          <cell r="K57">
            <v>5892</v>
          </cell>
          <cell r="L57">
            <v>5893</v>
          </cell>
          <cell r="M57">
            <v>5894</v>
          </cell>
          <cell r="N57">
            <v>5897</v>
          </cell>
          <cell r="O57">
            <v>5956</v>
          </cell>
        </row>
        <row r="58">
          <cell r="B58" t="str">
            <v>Barber</v>
          </cell>
          <cell r="C58">
            <v>20007</v>
          </cell>
          <cell r="D58" t="str">
            <v>na</v>
          </cell>
        </row>
        <row r="59">
          <cell r="B59" t="str">
            <v>Barber</v>
          </cell>
          <cell r="C59">
            <v>20007</v>
          </cell>
          <cell r="D59" t="str">
            <v>na</v>
          </cell>
        </row>
        <row r="60">
          <cell r="B60" t="str">
            <v>Barber</v>
          </cell>
          <cell r="C60">
            <v>20007</v>
          </cell>
          <cell r="D60" t="str">
            <v>na</v>
          </cell>
          <cell r="I60">
            <v>34</v>
          </cell>
          <cell r="J60" t="str">
            <v>MPLSEA</v>
          </cell>
        </row>
        <row r="61">
          <cell r="B61" t="str">
            <v>Barber</v>
          </cell>
          <cell r="C61">
            <v>20007</v>
          </cell>
          <cell r="D61">
            <v>87</v>
          </cell>
          <cell r="E61">
            <v>31.103448275862068</v>
          </cell>
          <cell r="F61">
            <v>33.5</v>
          </cell>
          <cell r="I61">
            <v>42</v>
          </cell>
          <cell r="J61" t="str">
            <v>MPLPER</v>
          </cell>
        </row>
        <row r="62">
          <cell r="B62" t="str">
            <v>Barton</v>
          </cell>
          <cell r="C62">
            <v>20009</v>
          </cell>
          <cell r="D62" t="str">
            <v>na</v>
          </cell>
          <cell r="G62">
            <v>34</v>
          </cell>
          <cell r="H62">
            <v>33.44</v>
          </cell>
        </row>
        <row r="63">
          <cell r="B63" t="str">
            <v>Barton</v>
          </cell>
          <cell r="C63">
            <v>20009</v>
          </cell>
          <cell r="D63">
            <v>5</v>
          </cell>
          <cell r="I63">
            <v>23</v>
          </cell>
          <cell r="J63">
            <v>5710</v>
          </cell>
          <cell r="K63">
            <v>5752</v>
          </cell>
          <cell r="L63">
            <v>5632</v>
          </cell>
          <cell r="M63">
            <v>2715</v>
          </cell>
          <cell r="N63">
            <v>3396</v>
          </cell>
        </row>
        <row r="64">
          <cell r="B64" t="str">
            <v>Barton</v>
          </cell>
          <cell r="C64">
            <v>20009</v>
          </cell>
          <cell r="D64">
            <v>4</v>
          </cell>
          <cell r="I64">
            <v>26</v>
          </cell>
          <cell r="J64">
            <v>5884</v>
          </cell>
          <cell r="K64">
            <v>5941</v>
          </cell>
          <cell r="L64">
            <v>5971</v>
          </cell>
          <cell r="M64">
            <v>2726</v>
          </cell>
        </row>
        <row r="65">
          <cell r="B65" t="str">
            <v>Barton</v>
          </cell>
          <cell r="C65">
            <v>20009</v>
          </cell>
          <cell r="D65">
            <v>5</v>
          </cell>
          <cell r="I65">
            <v>29</v>
          </cell>
          <cell r="J65">
            <v>5742</v>
          </cell>
          <cell r="K65">
            <v>5929</v>
          </cell>
          <cell r="L65">
            <v>2234</v>
          </cell>
          <cell r="M65">
            <v>2951</v>
          </cell>
          <cell r="N65">
            <v>2953</v>
          </cell>
        </row>
        <row r="66">
          <cell r="B66" t="str">
            <v>Barton</v>
          </cell>
          <cell r="C66">
            <v>20009</v>
          </cell>
          <cell r="D66">
            <v>8</v>
          </cell>
          <cell r="I66">
            <v>32</v>
          </cell>
          <cell r="J66">
            <v>5670</v>
          </cell>
          <cell r="K66">
            <v>5861</v>
          </cell>
          <cell r="L66">
            <v>5863</v>
          </cell>
          <cell r="M66">
            <v>5928</v>
          </cell>
          <cell r="N66">
            <v>6224</v>
          </cell>
          <cell r="O66">
            <v>5831</v>
          </cell>
          <cell r="P66">
            <v>2728</v>
          </cell>
          <cell r="Q66">
            <v>2817</v>
          </cell>
        </row>
        <row r="67">
          <cell r="B67" t="str">
            <v>Barton</v>
          </cell>
          <cell r="C67">
            <v>20009</v>
          </cell>
          <cell r="D67">
            <v>3</v>
          </cell>
          <cell r="I67">
            <v>33</v>
          </cell>
          <cell r="J67">
            <v>3844</v>
          </cell>
          <cell r="K67">
            <v>2519</v>
          </cell>
          <cell r="L67">
            <v>2633</v>
          </cell>
        </row>
        <row r="68">
          <cell r="B68" t="str">
            <v>Barton</v>
          </cell>
          <cell r="C68">
            <v>20009</v>
          </cell>
          <cell r="D68">
            <v>1</v>
          </cell>
          <cell r="I68">
            <v>35</v>
          </cell>
          <cell r="J68">
            <v>3390</v>
          </cell>
        </row>
        <row r="69">
          <cell r="B69" t="str">
            <v>Barton</v>
          </cell>
          <cell r="C69">
            <v>20009</v>
          </cell>
          <cell r="D69">
            <v>7</v>
          </cell>
          <cell r="I69">
            <v>38</v>
          </cell>
          <cell r="J69">
            <v>5550</v>
          </cell>
          <cell r="K69">
            <v>5944</v>
          </cell>
          <cell r="L69">
            <v>6330</v>
          </cell>
          <cell r="M69">
            <v>5935</v>
          </cell>
          <cell r="N69">
            <v>5970</v>
          </cell>
          <cell r="O69">
            <v>2635</v>
          </cell>
          <cell r="P69">
            <v>2613</v>
          </cell>
        </row>
        <row r="70">
          <cell r="B70" t="str">
            <v>Barton</v>
          </cell>
          <cell r="C70">
            <v>20009</v>
          </cell>
          <cell r="D70">
            <v>6</v>
          </cell>
          <cell r="I70">
            <v>41</v>
          </cell>
          <cell r="J70">
            <v>3824</v>
          </cell>
          <cell r="K70">
            <v>3843</v>
          </cell>
          <cell r="L70">
            <v>5324</v>
          </cell>
          <cell r="M70">
            <v>5745</v>
          </cell>
          <cell r="N70">
            <v>2612</v>
          </cell>
          <cell r="O70">
            <v>2698</v>
          </cell>
        </row>
        <row r="71">
          <cell r="B71" t="str">
            <v>Barton</v>
          </cell>
          <cell r="C71">
            <v>20009</v>
          </cell>
          <cell r="D71">
            <v>6</v>
          </cell>
          <cell r="I71">
            <v>44</v>
          </cell>
          <cell r="J71">
            <v>3755</v>
          </cell>
          <cell r="K71">
            <v>5355</v>
          </cell>
          <cell r="L71">
            <v>5886</v>
          </cell>
          <cell r="M71">
            <v>2236</v>
          </cell>
          <cell r="N71">
            <v>2310</v>
          </cell>
          <cell r="O71">
            <v>2375</v>
          </cell>
        </row>
        <row r="72">
          <cell r="B72" t="str">
            <v>Barton</v>
          </cell>
          <cell r="C72">
            <v>20009</v>
          </cell>
          <cell r="D72" t="str">
            <v>na</v>
          </cell>
        </row>
        <row r="73">
          <cell r="B73" t="str">
            <v>Barton</v>
          </cell>
          <cell r="C73">
            <v>20009</v>
          </cell>
          <cell r="D73" t="str">
            <v>na</v>
          </cell>
          <cell r="I73">
            <v>40</v>
          </cell>
          <cell r="J73" t="str">
            <v>MPLSEA</v>
          </cell>
        </row>
        <row r="74">
          <cell r="B74" t="str">
            <v>Barton</v>
          </cell>
          <cell r="C74">
            <v>20009</v>
          </cell>
          <cell r="D74">
            <v>45</v>
          </cell>
          <cell r="E74">
            <v>34</v>
          </cell>
          <cell r="F74">
            <v>33.444444444444443</v>
          </cell>
          <cell r="I74">
            <v>48</v>
          </cell>
          <cell r="J74" t="str">
            <v>MPLPER</v>
          </cell>
        </row>
        <row r="75">
          <cell r="B75" t="str">
            <v>Bourbon</v>
          </cell>
          <cell r="C75">
            <v>20011</v>
          </cell>
          <cell r="D75" t="str">
            <v>na</v>
          </cell>
          <cell r="G75">
            <v>43.88</v>
          </cell>
          <cell r="H75">
            <v>49.43</v>
          </cell>
        </row>
        <row r="76">
          <cell r="B76" t="str">
            <v>Bourbon</v>
          </cell>
          <cell r="C76">
            <v>20011</v>
          </cell>
          <cell r="D76">
            <v>13</v>
          </cell>
          <cell r="I76">
            <v>34</v>
          </cell>
          <cell r="J76">
            <v>8300</v>
          </cell>
          <cell r="K76">
            <v>8647</v>
          </cell>
          <cell r="L76">
            <v>8657</v>
          </cell>
          <cell r="M76">
            <v>8663</v>
          </cell>
          <cell r="N76">
            <v>8673</v>
          </cell>
          <cell r="O76">
            <v>8735</v>
          </cell>
          <cell r="P76">
            <v>8749</v>
          </cell>
          <cell r="Q76">
            <v>8755</v>
          </cell>
          <cell r="R76">
            <v>8771</v>
          </cell>
          <cell r="S76">
            <v>8875</v>
          </cell>
          <cell r="T76">
            <v>8885</v>
          </cell>
          <cell r="U76">
            <v>9211</v>
          </cell>
          <cell r="V76">
            <v>9990</v>
          </cell>
        </row>
        <row r="77">
          <cell r="B77" t="str">
            <v>Bourbon</v>
          </cell>
          <cell r="C77">
            <v>20011</v>
          </cell>
          <cell r="D77">
            <v>3</v>
          </cell>
          <cell r="I77">
            <v>42</v>
          </cell>
          <cell r="J77">
            <v>8843</v>
          </cell>
          <cell r="K77">
            <v>8912</v>
          </cell>
          <cell r="L77">
            <v>8992</v>
          </cell>
        </row>
        <row r="78">
          <cell r="B78" t="str">
            <v>Bourbon</v>
          </cell>
          <cell r="C78">
            <v>20011</v>
          </cell>
          <cell r="D78">
            <v>6</v>
          </cell>
          <cell r="I78">
            <v>46</v>
          </cell>
          <cell r="J78">
            <v>8301</v>
          </cell>
          <cell r="K78">
            <v>8623</v>
          </cell>
          <cell r="L78">
            <v>8624</v>
          </cell>
          <cell r="M78">
            <v>8643</v>
          </cell>
          <cell r="N78">
            <v>8990</v>
          </cell>
          <cell r="O78">
            <v>8991</v>
          </cell>
        </row>
        <row r="79">
          <cell r="B79" t="str">
            <v>Bourbon</v>
          </cell>
          <cell r="C79">
            <v>20011</v>
          </cell>
          <cell r="D79">
            <v>5</v>
          </cell>
          <cell r="I79">
            <v>50</v>
          </cell>
          <cell r="J79">
            <v>8621</v>
          </cell>
          <cell r="K79">
            <v>8683</v>
          </cell>
          <cell r="L79">
            <v>8775</v>
          </cell>
          <cell r="M79">
            <v>8911</v>
          </cell>
          <cell r="N79">
            <v>8929</v>
          </cell>
        </row>
        <row r="80">
          <cell r="B80" t="str">
            <v>Bourbon</v>
          </cell>
          <cell r="C80">
            <v>20011</v>
          </cell>
          <cell r="D80">
            <v>4</v>
          </cell>
          <cell r="I80">
            <v>54</v>
          </cell>
          <cell r="J80">
            <v>8160</v>
          </cell>
          <cell r="K80">
            <v>8203</v>
          </cell>
          <cell r="L80">
            <v>8679</v>
          </cell>
          <cell r="M80">
            <v>8863</v>
          </cell>
        </row>
        <row r="81">
          <cell r="B81" t="str">
            <v>Bourbon</v>
          </cell>
          <cell r="C81">
            <v>20011</v>
          </cell>
          <cell r="D81">
            <v>1</v>
          </cell>
          <cell r="I81">
            <v>58</v>
          </cell>
          <cell r="J81">
            <v>8151</v>
          </cell>
        </row>
        <row r="82">
          <cell r="B82" t="str">
            <v>Bourbon</v>
          </cell>
          <cell r="C82">
            <v>20011</v>
          </cell>
          <cell r="D82">
            <v>2</v>
          </cell>
          <cell r="I82">
            <v>62</v>
          </cell>
          <cell r="J82">
            <v>8302</v>
          </cell>
          <cell r="K82">
            <v>8501</v>
          </cell>
        </row>
        <row r="83">
          <cell r="B83" t="str">
            <v>Bourbon</v>
          </cell>
          <cell r="C83">
            <v>20011</v>
          </cell>
          <cell r="D83" t="str">
            <v>na</v>
          </cell>
        </row>
        <row r="84">
          <cell r="B84" t="str">
            <v>Bourbon</v>
          </cell>
          <cell r="C84">
            <v>20011</v>
          </cell>
          <cell r="D84" t="str">
            <v>na</v>
          </cell>
        </row>
        <row r="85">
          <cell r="B85" t="str">
            <v>Bourbon</v>
          </cell>
          <cell r="C85">
            <v>20011</v>
          </cell>
          <cell r="D85" t="str">
            <v>na</v>
          </cell>
        </row>
        <row r="86">
          <cell r="B86" t="str">
            <v>Bourbon</v>
          </cell>
          <cell r="C86">
            <v>20011</v>
          </cell>
          <cell r="D86" t="str">
            <v>na</v>
          </cell>
          <cell r="I86">
            <v>52</v>
          </cell>
          <cell r="J86" t="str">
            <v>MPLSEA</v>
          </cell>
        </row>
        <row r="87">
          <cell r="B87" t="str">
            <v>Bourbon</v>
          </cell>
          <cell r="C87">
            <v>20011</v>
          </cell>
          <cell r="D87">
            <v>34</v>
          </cell>
          <cell r="E87">
            <v>43.882352941176471</v>
          </cell>
          <cell r="F87">
            <v>49.428571428571431</v>
          </cell>
          <cell r="I87">
            <v>56</v>
          </cell>
          <cell r="J87" t="str">
            <v>MPLPER</v>
          </cell>
        </row>
        <row r="88">
          <cell r="B88" t="str">
            <v>Brown</v>
          </cell>
          <cell r="C88">
            <v>20013</v>
          </cell>
          <cell r="D88" t="str">
            <v>na</v>
          </cell>
          <cell r="G88">
            <v>82.39</v>
          </cell>
          <cell r="H88">
            <v>83.12</v>
          </cell>
        </row>
        <row r="89">
          <cell r="B89" t="str">
            <v>Brown</v>
          </cell>
          <cell r="C89">
            <v>20013</v>
          </cell>
          <cell r="D89">
            <v>4</v>
          </cell>
          <cell r="I89">
            <v>55</v>
          </cell>
          <cell r="J89">
            <v>7225</v>
          </cell>
          <cell r="K89">
            <v>7587</v>
          </cell>
          <cell r="L89">
            <v>7982</v>
          </cell>
          <cell r="M89">
            <v>4725</v>
          </cell>
        </row>
        <row r="90">
          <cell r="B90" t="str">
            <v>Brown</v>
          </cell>
          <cell r="C90">
            <v>20013</v>
          </cell>
          <cell r="D90">
            <v>6</v>
          </cell>
          <cell r="I90">
            <v>61</v>
          </cell>
          <cell r="J90">
            <v>7471</v>
          </cell>
          <cell r="K90">
            <v>7504</v>
          </cell>
          <cell r="L90">
            <v>7515</v>
          </cell>
          <cell r="M90">
            <v>7981</v>
          </cell>
          <cell r="N90">
            <v>4832</v>
          </cell>
          <cell r="O90">
            <v>4834</v>
          </cell>
        </row>
        <row r="91">
          <cell r="B91" t="str">
            <v>Brown</v>
          </cell>
          <cell r="C91">
            <v>20013</v>
          </cell>
          <cell r="D91">
            <v>8</v>
          </cell>
          <cell r="I91">
            <v>70</v>
          </cell>
          <cell r="J91">
            <v>7304</v>
          </cell>
          <cell r="K91">
            <v>7415</v>
          </cell>
          <cell r="L91">
            <v>7470</v>
          </cell>
          <cell r="M91">
            <v>7473</v>
          </cell>
          <cell r="N91">
            <v>7502</v>
          </cell>
          <cell r="O91">
            <v>7510</v>
          </cell>
          <cell r="P91">
            <v>7220</v>
          </cell>
          <cell r="Q91">
            <v>7500</v>
          </cell>
        </row>
        <row r="92">
          <cell r="B92" t="str">
            <v>Brown</v>
          </cell>
          <cell r="C92">
            <v>20013</v>
          </cell>
          <cell r="D92">
            <v>4</v>
          </cell>
          <cell r="I92">
            <v>80</v>
          </cell>
          <cell r="J92">
            <v>7303</v>
          </cell>
          <cell r="K92">
            <v>7688</v>
          </cell>
          <cell r="L92">
            <v>7436</v>
          </cell>
          <cell r="M92">
            <v>7585</v>
          </cell>
        </row>
        <row r="93">
          <cell r="B93" t="str">
            <v>Brown</v>
          </cell>
          <cell r="C93">
            <v>20013</v>
          </cell>
          <cell r="D93">
            <v>6</v>
          </cell>
          <cell r="I93">
            <v>90</v>
          </cell>
          <cell r="J93">
            <v>7091</v>
          </cell>
          <cell r="K93">
            <v>7207</v>
          </cell>
          <cell r="L93">
            <v>7301</v>
          </cell>
          <cell r="M93">
            <v>7681</v>
          </cell>
          <cell r="N93">
            <v>7683</v>
          </cell>
          <cell r="O93">
            <v>7920</v>
          </cell>
        </row>
        <row r="94">
          <cell r="B94" t="str">
            <v>Brown</v>
          </cell>
          <cell r="C94">
            <v>20013</v>
          </cell>
          <cell r="D94">
            <v>9</v>
          </cell>
          <cell r="I94">
            <v>97</v>
          </cell>
          <cell r="J94">
            <v>7061</v>
          </cell>
          <cell r="K94">
            <v>7206</v>
          </cell>
          <cell r="L94">
            <v>7255</v>
          </cell>
          <cell r="M94">
            <v>7293</v>
          </cell>
          <cell r="N94">
            <v>7750</v>
          </cell>
          <cell r="O94">
            <v>7966</v>
          </cell>
          <cell r="P94">
            <v>4350</v>
          </cell>
          <cell r="Q94">
            <v>7051</v>
          </cell>
          <cell r="R94">
            <v>7060</v>
          </cell>
        </row>
        <row r="95">
          <cell r="B95" t="str">
            <v>Brown</v>
          </cell>
          <cell r="C95">
            <v>20013</v>
          </cell>
          <cell r="D95">
            <v>3</v>
          </cell>
          <cell r="I95">
            <v>102</v>
          </cell>
          <cell r="J95">
            <v>7171</v>
          </cell>
          <cell r="K95">
            <v>7205</v>
          </cell>
          <cell r="L95">
            <v>7455</v>
          </cell>
        </row>
        <row r="96">
          <cell r="B96" t="str">
            <v>Brown</v>
          </cell>
          <cell r="C96">
            <v>20013</v>
          </cell>
          <cell r="D96">
            <v>4</v>
          </cell>
          <cell r="I96">
            <v>110</v>
          </cell>
          <cell r="J96">
            <v>7290</v>
          </cell>
          <cell r="K96">
            <v>7851</v>
          </cell>
          <cell r="L96">
            <v>7965</v>
          </cell>
          <cell r="M96">
            <v>7050</v>
          </cell>
        </row>
        <row r="97">
          <cell r="B97" t="str">
            <v>Brown</v>
          </cell>
          <cell r="C97">
            <v>20013</v>
          </cell>
          <cell r="D97" t="str">
            <v>na</v>
          </cell>
        </row>
        <row r="98">
          <cell r="B98" t="str">
            <v>Brown</v>
          </cell>
          <cell r="C98">
            <v>20013</v>
          </cell>
          <cell r="D98" t="str">
            <v>na</v>
          </cell>
        </row>
        <row r="99">
          <cell r="B99" t="str">
            <v>Brown</v>
          </cell>
          <cell r="C99">
            <v>20013</v>
          </cell>
          <cell r="D99" t="str">
            <v>na</v>
          </cell>
          <cell r="I99">
            <v>62</v>
          </cell>
          <cell r="J99" t="str">
            <v>MPLSEA</v>
          </cell>
        </row>
        <row r="100">
          <cell r="B100" t="str">
            <v>Brown</v>
          </cell>
          <cell r="C100">
            <v>20013</v>
          </cell>
          <cell r="D100">
            <v>44</v>
          </cell>
          <cell r="E100">
            <v>82.38636363636364</v>
          </cell>
          <cell r="F100">
            <v>83.125</v>
          </cell>
          <cell r="I100">
            <v>66</v>
          </cell>
          <cell r="J100" t="str">
            <v>MPLPER</v>
          </cell>
        </row>
        <row r="101">
          <cell r="B101" t="str">
            <v>Butler</v>
          </cell>
          <cell r="C101">
            <v>20015</v>
          </cell>
          <cell r="D101" t="str">
            <v>na</v>
          </cell>
          <cell r="G101">
            <v>39.950000000000003</v>
          </cell>
          <cell r="H101">
            <v>43.38</v>
          </cell>
        </row>
        <row r="102">
          <cell r="B102" t="str">
            <v>Butler</v>
          </cell>
          <cell r="C102">
            <v>20015</v>
          </cell>
          <cell r="D102">
            <v>11</v>
          </cell>
          <cell r="I102">
            <v>27</v>
          </cell>
          <cell r="J102">
            <v>4535</v>
          </cell>
          <cell r="K102">
            <v>4580</v>
          </cell>
          <cell r="L102">
            <v>4620</v>
          </cell>
          <cell r="M102">
            <v>4645</v>
          </cell>
          <cell r="N102">
            <v>4655</v>
          </cell>
          <cell r="O102">
            <v>4660</v>
          </cell>
          <cell r="P102">
            <v>4750</v>
          </cell>
          <cell r="Q102">
            <v>4751</v>
          </cell>
          <cell r="R102">
            <v>8859</v>
          </cell>
          <cell r="S102">
            <v>4590</v>
          </cell>
          <cell r="T102">
            <v>4747</v>
          </cell>
        </row>
        <row r="103">
          <cell r="B103" t="str">
            <v>Butler</v>
          </cell>
          <cell r="C103">
            <v>20015</v>
          </cell>
          <cell r="D103">
            <v>8</v>
          </cell>
          <cell r="I103">
            <v>30</v>
          </cell>
          <cell r="J103">
            <v>3911</v>
          </cell>
          <cell r="K103">
            <v>4051</v>
          </cell>
          <cell r="L103">
            <v>4600</v>
          </cell>
          <cell r="M103">
            <v>4674</v>
          </cell>
          <cell r="N103">
            <v>4741</v>
          </cell>
          <cell r="O103">
            <v>4746</v>
          </cell>
          <cell r="P103">
            <v>4780</v>
          </cell>
          <cell r="Q103">
            <v>8303</v>
          </cell>
        </row>
        <row r="104">
          <cell r="B104" t="str">
            <v>Butler</v>
          </cell>
          <cell r="C104">
            <v>20015</v>
          </cell>
          <cell r="D104">
            <v>5</v>
          </cell>
          <cell r="I104">
            <v>35</v>
          </cell>
          <cell r="J104">
            <v>3844</v>
          </cell>
          <cell r="K104">
            <v>4673</v>
          </cell>
          <cell r="L104">
            <v>4742</v>
          </cell>
          <cell r="M104">
            <v>4744</v>
          </cell>
          <cell r="N104">
            <v>6403</v>
          </cell>
        </row>
        <row r="105">
          <cell r="B105" t="str">
            <v>Butler</v>
          </cell>
          <cell r="C105">
            <v>20015</v>
          </cell>
          <cell r="D105">
            <v>11</v>
          </cell>
          <cell r="I105">
            <v>40</v>
          </cell>
          <cell r="J105">
            <v>3843</v>
          </cell>
          <cell r="K105">
            <v>3857</v>
          </cell>
          <cell r="L105">
            <v>3858</v>
          </cell>
          <cell r="M105">
            <v>4671</v>
          </cell>
          <cell r="N105">
            <v>4740</v>
          </cell>
          <cell r="O105">
            <v>4783</v>
          </cell>
          <cell r="P105">
            <v>4784</v>
          </cell>
          <cell r="Q105">
            <v>6051</v>
          </cell>
          <cell r="R105">
            <v>7302</v>
          </cell>
          <cell r="S105">
            <v>8203</v>
          </cell>
          <cell r="T105">
            <v>8300</v>
          </cell>
        </row>
        <row r="106">
          <cell r="B106" t="str">
            <v>Butler</v>
          </cell>
          <cell r="C106">
            <v>20015</v>
          </cell>
          <cell r="D106">
            <v>10</v>
          </cell>
          <cell r="I106">
            <v>45</v>
          </cell>
          <cell r="J106">
            <v>3491</v>
          </cell>
          <cell r="K106">
            <v>3561</v>
          </cell>
          <cell r="L106">
            <v>3842</v>
          </cell>
          <cell r="M106">
            <v>3890</v>
          </cell>
          <cell r="N106">
            <v>4020</v>
          </cell>
          <cell r="O106">
            <v>4052</v>
          </cell>
          <cell r="P106">
            <v>4670</v>
          </cell>
          <cell r="Q106">
            <v>5978</v>
          </cell>
          <cell r="R106">
            <v>6402</v>
          </cell>
          <cell r="S106">
            <v>7301</v>
          </cell>
        </row>
        <row r="107">
          <cell r="B107" t="str">
            <v>Butler</v>
          </cell>
          <cell r="C107">
            <v>20015</v>
          </cell>
          <cell r="D107">
            <v>3</v>
          </cell>
          <cell r="I107">
            <v>50</v>
          </cell>
          <cell r="J107">
            <v>3725</v>
          </cell>
          <cell r="K107">
            <v>4781</v>
          </cell>
          <cell r="L107">
            <v>6244</v>
          </cell>
        </row>
        <row r="108">
          <cell r="B108" t="str">
            <v>Butler</v>
          </cell>
          <cell r="C108">
            <v>20015</v>
          </cell>
          <cell r="D108">
            <v>1</v>
          </cell>
          <cell r="I108">
            <v>55</v>
          </cell>
          <cell r="J108">
            <v>7170</v>
          </cell>
        </row>
        <row r="109">
          <cell r="B109" t="str">
            <v>Butler</v>
          </cell>
          <cell r="C109">
            <v>20015</v>
          </cell>
          <cell r="D109">
            <v>6</v>
          </cell>
          <cell r="I109">
            <v>65</v>
          </cell>
          <cell r="J109">
            <v>5976</v>
          </cell>
          <cell r="K109">
            <v>5977</v>
          </cell>
          <cell r="L109">
            <v>6220</v>
          </cell>
          <cell r="M109">
            <v>6400</v>
          </cell>
          <cell r="N109">
            <v>6401</v>
          </cell>
          <cell r="O109">
            <v>8302</v>
          </cell>
        </row>
        <row r="110">
          <cell r="B110" t="str">
            <v>Butler</v>
          </cell>
          <cell r="C110">
            <v>20015</v>
          </cell>
          <cell r="D110" t="str">
            <v>na</v>
          </cell>
        </row>
        <row r="111">
          <cell r="B111" t="str">
            <v>Butler</v>
          </cell>
          <cell r="C111">
            <v>20015</v>
          </cell>
          <cell r="D111" t="str">
            <v>na</v>
          </cell>
        </row>
        <row r="112">
          <cell r="B112" t="str">
            <v>Butler</v>
          </cell>
          <cell r="C112">
            <v>20015</v>
          </cell>
          <cell r="D112" t="str">
            <v>na</v>
          </cell>
          <cell r="I112">
            <v>48</v>
          </cell>
          <cell r="J112" t="str">
            <v>MPLSEA</v>
          </cell>
        </row>
        <row r="113">
          <cell r="B113" t="str">
            <v>Butler</v>
          </cell>
          <cell r="C113">
            <v>20015</v>
          </cell>
          <cell r="D113">
            <v>55</v>
          </cell>
          <cell r="E113">
            <v>39.945454545454545</v>
          </cell>
          <cell r="F113">
            <v>43.375</v>
          </cell>
          <cell r="I113">
            <v>54</v>
          </cell>
          <cell r="J113" t="str">
            <v>MPLPER</v>
          </cell>
        </row>
        <row r="114">
          <cell r="B114" t="str">
            <v>Chase</v>
          </cell>
          <cell r="C114">
            <v>20017</v>
          </cell>
          <cell r="D114" t="str">
            <v>na</v>
          </cell>
          <cell r="G114">
            <v>37.24</v>
          </cell>
          <cell r="H114">
            <v>42</v>
          </cell>
        </row>
        <row r="115">
          <cell r="B115" t="str">
            <v>Chase</v>
          </cell>
          <cell r="C115">
            <v>20017</v>
          </cell>
          <cell r="D115">
            <v>15</v>
          </cell>
          <cell r="I115">
            <v>30</v>
          </cell>
          <cell r="J115">
            <v>3617</v>
          </cell>
          <cell r="K115">
            <v>4545</v>
          </cell>
          <cell r="L115">
            <v>4580</v>
          </cell>
          <cell r="M115">
            <v>4590</v>
          </cell>
          <cell r="N115">
            <v>4645</v>
          </cell>
          <cell r="O115">
            <v>4650</v>
          </cell>
          <cell r="P115">
            <v>4655</v>
          </cell>
          <cell r="Q115">
            <v>4665</v>
          </cell>
          <cell r="R115">
            <v>4743</v>
          </cell>
          <cell r="S115">
            <v>4747</v>
          </cell>
          <cell r="T115">
            <v>4780</v>
          </cell>
          <cell r="U115">
            <v>7315</v>
          </cell>
          <cell r="V115">
            <v>8861</v>
          </cell>
          <cell r="W115">
            <v>4746</v>
          </cell>
          <cell r="X115">
            <v>8992</v>
          </cell>
        </row>
        <row r="116">
          <cell r="B116" t="str">
            <v>Chase</v>
          </cell>
          <cell r="C116">
            <v>20017</v>
          </cell>
          <cell r="D116">
            <v>7</v>
          </cell>
          <cell r="I116">
            <v>34</v>
          </cell>
          <cell r="J116">
            <v>3892</v>
          </cell>
          <cell r="K116">
            <v>4051</v>
          </cell>
          <cell r="L116">
            <v>4600</v>
          </cell>
          <cell r="M116">
            <v>4605</v>
          </cell>
          <cell r="N116">
            <v>4674</v>
          </cell>
          <cell r="O116">
            <v>8203</v>
          </cell>
          <cell r="P116">
            <v>8857</v>
          </cell>
        </row>
        <row r="117">
          <cell r="B117" t="str">
            <v>Chase</v>
          </cell>
          <cell r="C117">
            <v>20017</v>
          </cell>
          <cell r="D117">
            <v>6</v>
          </cell>
          <cell r="I117">
            <v>38</v>
          </cell>
          <cell r="J117">
            <v>4672</v>
          </cell>
          <cell r="K117">
            <v>4783</v>
          </cell>
          <cell r="L117">
            <v>4784</v>
          </cell>
          <cell r="M117">
            <v>7303</v>
          </cell>
          <cell r="N117">
            <v>8993</v>
          </cell>
          <cell r="O117">
            <v>4742</v>
          </cell>
        </row>
        <row r="118">
          <cell r="B118" t="str">
            <v>Chase</v>
          </cell>
          <cell r="C118">
            <v>20017</v>
          </cell>
          <cell r="D118">
            <v>6</v>
          </cell>
          <cell r="I118">
            <v>42</v>
          </cell>
          <cell r="J118">
            <v>3891</v>
          </cell>
          <cell r="K118">
            <v>3922</v>
          </cell>
          <cell r="L118">
            <v>4673</v>
          </cell>
          <cell r="M118">
            <v>4740</v>
          </cell>
          <cell r="N118">
            <v>4744</v>
          </cell>
          <cell r="O118">
            <v>7302</v>
          </cell>
        </row>
        <row r="119">
          <cell r="B119" t="str">
            <v>Chase</v>
          </cell>
          <cell r="C119">
            <v>20017</v>
          </cell>
          <cell r="D119">
            <v>3</v>
          </cell>
          <cell r="I119">
            <v>46</v>
          </cell>
          <cell r="J119">
            <v>4671</v>
          </cell>
          <cell r="K119">
            <v>7175</v>
          </cell>
          <cell r="L119">
            <v>3890</v>
          </cell>
        </row>
        <row r="120">
          <cell r="B120" t="str">
            <v>Chase</v>
          </cell>
          <cell r="C120">
            <v>20017</v>
          </cell>
          <cell r="D120">
            <v>3</v>
          </cell>
          <cell r="I120">
            <v>50</v>
          </cell>
          <cell r="J120">
            <v>4020</v>
          </cell>
          <cell r="K120">
            <v>4052</v>
          </cell>
          <cell r="L120">
            <v>7174</v>
          </cell>
        </row>
        <row r="121">
          <cell r="B121" t="str">
            <v>Chase</v>
          </cell>
          <cell r="C121">
            <v>20017</v>
          </cell>
          <cell r="D121">
            <v>2</v>
          </cell>
          <cell r="I121">
            <v>54</v>
          </cell>
          <cell r="J121">
            <v>4400</v>
          </cell>
          <cell r="K121">
            <v>7170</v>
          </cell>
        </row>
        <row r="122">
          <cell r="B122" t="str">
            <v>Chase</v>
          </cell>
          <cell r="C122">
            <v>20017</v>
          </cell>
          <cell r="D122" t="str">
            <v>na</v>
          </cell>
        </row>
        <row r="123">
          <cell r="B123" t="str">
            <v>Chase</v>
          </cell>
          <cell r="C123">
            <v>20017</v>
          </cell>
          <cell r="D123" t="str">
            <v>na</v>
          </cell>
        </row>
        <row r="124">
          <cell r="B124" t="str">
            <v>Chase</v>
          </cell>
          <cell r="C124">
            <v>20017</v>
          </cell>
          <cell r="D124" t="str">
            <v>na</v>
          </cell>
        </row>
        <row r="125">
          <cell r="B125" t="str">
            <v>Chase</v>
          </cell>
          <cell r="C125">
            <v>20017</v>
          </cell>
          <cell r="D125" t="str">
            <v>na</v>
          </cell>
          <cell r="I125">
            <v>52</v>
          </cell>
          <cell r="J125" t="str">
            <v>MPLSEA</v>
          </cell>
        </row>
        <row r="126">
          <cell r="B126" t="str">
            <v>Chase</v>
          </cell>
          <cell r="C126">
            <v>20017</v>
          </cell>
          <cell r="D126">
            <v>42</v>
          </cell>
          <cell r="E126">
            <v>37.238095238095241</v>
          </cell>
          <cell r="F126">
            <v>42</v>
          </cell>
          <cell r="I126">
            <v>58</v>
          </cell>
          <cell r="J126" t="str">
            <v>MPLPER</v>
          </cell>
        </row>
        <row r="127">
          <cell r="B127" t="str">
            <v>Chautauqua</v>
          </cell>
          <cell r="C127">
            <v>20019</v>
          </cell>
          <cell r="D127" t="str">
            <v>na</v>
          </cell>
          <cell r="G127">
            <v>35.68</v>
          </cell>
          <cell r="H127">
            <v>40.119999999999997</v>
          </cell>
        </row>
        <row r="128">
          <cell r="B128" t="str">
            <v>Chautauqua</v>
          </cell>
          <cell r="C128">
            <v>20019</v>
          </cell>
          <cell r="D128">
            <v>17</v>
          </cell>
          <cell r="I128">
            <v>27</v>
          </cell>
          <cell r="J128">
            <v>4580</v>
          </cell>
          <cell r="K128">
            <v>6971</v>
          </cell>
          <cell r="L128">
            <v>6972</v>
          </cell>
          <cell r="M128">
            <v>7306</v>
          </cell>
          <cell r="N128">
            <v>8627</v>
          </cell>
          <cell r="O128">
            <v>8649</v>
          </cell>
          <cell r="P128">
            <v>8691</v>
          </cell>
          <cell r="Q128">
            <v>8763</v>
          </cell>
          <cell r="R128">
            <v>4590</v>
          </cell>
          <cell r="S128">
            <v>4750</v>
          </cell>
          <cell r="T128">
            <v>4751</v>
          </cell>
          <cell r="U128">
            <v>6951</v>
          </cell>
          <cell r="V128">
            <v>6981</v>
          </cell>
          <cell r="W128">
            <v>7303</v>
          </cell>
          <cell r="X128">
            <v>8667</v>
          </cell>
          <cell r="Y128">
            <v>8747</v>
          </cell>
          <cell r="Z128">
            <v>8203</v>
          </cell>
        </row>
        <row r="129">
          <cell r="B129" t="str">
            <v>Chautauqua</v>
          </cell>
          <cell r="C129">
            <v>20019</v>
          </cell>
          <cell r="D129">
            <v>7</v>
          </cell>
          <cell r="I129">
            <v>31</v>
          </cell>
          <cell r="J129">
            <v>8201</v>
          </cell>
          <cell r="K129">
            <v>3407</v>
          </cell>
          <cell r="L129">
            <v>3923</v>
          </cell>
          <cell r="M129">
            <v>4744</v>
          </cell>
          <cell r="N129">
            <v>8300</v>
          </cell>
          <cell r="O129">
            <v>8729</v>
          </cell>
          <cell r="P129">
            <v>8204</v>
          </cell>
        </row>
        <row r="130">
          <cell r="B130" t="str">
            <v>Chautauqua</v>
          </cell>
          <cell r="C130">
            <v>20019</v>
          </cell>
          <cell r="D130">
            <v>6</v>
          </cell>
          <cell r="I130">
            <v>35</v>
          </cell>
          <cell r="J130">
            <v>7302</v>
          </cell>
          <cell r="K130">
            <v>7310</v>
          </cell>
          <cell r="L130">
            <v>8655</v>
          </cell>
          <cell r="M130">
            <v>4740</v>
          </cell>
          <cell r="N130">
            <v>8683</v>
          </cell>
          <cell r="O130">
            <v>8699</v>
          </cell>
        </row>
        <row r="131">
          <cell r="B131" t="str">
            <v>Chautauqua</v>
          </cell>
          <cell r="C131">
            <v>20019</v>
          </cell>
          <cell r="D131">
            <v>3</v>
          </cell>
          <cell r="I131">
            <v>39</v>
          </cell>
          <cell r="J131">
            <v>6980</v>
          </cell>
          <cell r="K131">
            <v>8620</v>
          </cell>
          <cell r="L131">
            <v>8733</v>
          </cell>
        </row>
        <row r="132">
          <cell r="B132" t="str">
            <v>Chautauqua</v>
          </cell>
          <cell r="C132">
            <v>20019</v>
          </cell>
          <cell r="D132">
            <v>8</v>
          </cell>
          <cell r="I132">
            <v>42</v>
          </cell>
          <cell r="J132">
            <v>3406</v>
          </cell>
          <cell r="K132">
            <v>3921</v>
          </cell>
          <cell r="L132">
            <v>5967</v>
          </cell>
          <cell r="M132">
            <v>7301</v>
          </cell>
          <cell r="N132">
            <v>8502</v>
          </cell>
          <cell r="O132">
            <v>8775</v>
          </cell>
          <cell r="P132">
            <v>6750</v>
          </cell>
          <cell r="Q132">
            <v>8679</v>
          </cell>
        </row>
        <row r="133">
          <cell r="B133" t="str">
            <v>Chautauqua</v>
          </cell>
          <cell r="C133">
            <v>20019</v>
          </cell>
          <cell r="D133">
            <v>3</v>
          </cell>
          <cell r="I133">
            <v>45</v>
          </cell>
          <cell r="J133">
            <v>8774</v>
          </cell>
          <cell r="K133">
            <v>7300</v>
          </cell>
          <cell r="L133">
            <v>8643</v>
          </cell>
        </row>
        <row r="134">
          <cell r="B134" t="str">
            <v>Chautauqua</v>
          </cell>
          <cell r="C134">
            <v>20019</v>
          </cell>
          <cell r="D134">
            <v>2</v>
          </cell>
          <cell r="I134">
            <v>49</v>
          </cell>
          <cell r="J134">
            <v>8795</v>
          </cell>
          <cell r="K134">
            <v>4052</v>
          </cell>
        </row>
        <row r="135">
          <cell r="B135" t="str">
            <v>Chautauqua</v>
          </cell>
          <cell r="C135">
            <v>20019</v>
          </cell>
          <cell r="D135">
            <v>4</v>
          </cell>
          <cell r="I135">
            <v>53</v>
          </cell>
          <cell r="J135">
            <v>8302</v>
          </cell>
          <cell r="K135">
            <v>7170</v>
          </cell>
          <cell r="L135">
            <v>8151</v>
          </cell>
          <cell r="M135">
            <v>8501</v>
          </cell>
        </row>
        <row r="136">
          <cell r="B136" t="str">
            <v>Chautauqua</v>
          </cell>
          <cell r="C136">
            <v>20019</v>
          </cell>
          <cell r="D136" t="str">
            <v>na</v>
          </cell>
        </row>
        <row r="137">
          <cell r="B137" t="str">
            <v>Chautauqua</v>
          </cell>
          <cell r="C137">
            <v>20019</v>
          </cell>
          <cell r="D137" t="str">
            <v>na</v>
          </cell>
        </row>
        <row r="138">
          <cell r="B138" t="str">
            <v>Chautauqua</v>
          </cell>
          <cell r="C138">
            <v>20019</v>
          </cell>
          <cell r="D138" t="str">
            <v>na</v>
          </cell>
          <cell r="I138">
            <v>46</v>
          </cell>
          <cell r="J138" t="str">
            <v>MPLSEA</v>
          </cell>
        </row>
        <row r="139">
          <cell r="B139" t="str">
            <v>Chautauqua</v>
          </cell>
          <cell r="C139">
            <v>20019</v>
          </cell>
          <cell r="D139">
            <v>50</v>
          </cell>
          <cell r="E139">
            <v>35.68</v>
          </cell>
          <cell r="F139">
            <v>40.125</v>
          </cell>
          <cell r="I139">
            <v>50</v>
          </cell>
          <cell r="J139" t="str">
            <v>MPLPER</v>
          </cell>
        </row>
        <row r="140">
          <cell r="B140" t="str">
            <v>Cherokee</v>
          </cell>
          <cell r="C140">
            <v>20021</v>
          </cell>
          <cell r="D140" t="str">
            <v>na</v>
          </cell>
          <cell r="G140">
            <v>42.74</v>
          </cell>
          <cell r="H140">
            <v>44.86</v>
          </cell>
        </row>
        <row r="141">
          <cell r="B141" t="str">
            <v>Cherokee</v>
          </cell>
          <cell r="C141">
            <v>20021</v>
          </cell>
          <cell r="D141">
            <v>7</v>
          </cell>
          <cell r="I141">
            <v>30</v>
          </cell>
          <cell r="J141">
            <v>8627</v>
          </cell>
          <cell r="K141">
            <v>8761</v>
          </cell>
          <cell r="L141">
            <v>8770</v>
          </cell>
          <cell r="M141">
            <v>8771</v>
          </cell>
          <cell r="N141">
            <v>9050</v>
          </cell>
          <cell r="O141">
            <v>9211</v>
          </cell>
          <cell r="P141">
            <v>9250</v>
          </cell>
        </row>
        <row r="142">
          <cell r="B142" t="str">
            <v>Cherokee</v>
          </cell>
          <cell r="C142">
            <v>20021</v>
          </cell>
          <cell r="D142">
            <v>3</v>
          </cell>
          <cell r="I142">
            <v>34</v>
          </cell>
          <cell r="J142">
            <v>8100</v>
          </cell>
          <cell r="K142">
            <v>8735</v>
          </cell>
          <cell r="L142">
            <v>9270</v>
          </cell>
        </row>
        <row r="143">
          <cell r="B143" t="str">
            <v>Cherokee</v>
          </cell>
          <cell r="C143">
            <v>20021</v>
          </cell>
          <cell r="D143">
            <v>5</v>
          </cell>
          <cell r="I143">
            <v>42</v>
          </cell>
          <cell r="J143">
            <v>8623</v>
          </cell>
          <cell r="K143">
            <v>8630</v>
          </cell>
          <cell r="L143">
            <v>8990</v>
          </cell>
          <cell r="M143">
            <v>9280</v>
          </cell>
          <cell r="N143">
            <v>9290</v>
          </cell>
        </row>
        <row r="144">
          <cell r="B144" t="str">
            <v>Cherokee</v>
          </cell>
          <cell r="C144">
            <v>20021</v>
          </cell>
          <cell r="D144">
            <v>1</v>
          </cell>
          <cell r="I144">
            <v>46</v>
          </cell>
          <cell r="J144">
            <v>8621</v>
          </cell>
        </row>
        <row r="145">
          <cell r="B145" t="str">
            <v>Cherokee</v>
          </cell>
          <cell r="C145">
            <v>20021</v>
          </cell>
          <cell r="D145">
            <v>6</v>
          </cell>
          <cell r="I145">
            <v>50</v>
          </cell>
          <cell r="J145">
            <v>8203</v>
          </cell>
          <cell r="K145">
            <v>8460</v>
          </cell>
          <cell r="L145">
            <v>8643</v>
          </cell>
          <cell r="M145">
            <v>8679</v>
          </cell>
          <cell r="N145">
            <v>8863</v>
          </cell>
          <cell r="O145">
            <v>9260</v>
          </cell>
        </row>
        <row r="146">
          <cell r="B146" t="str">
            <v>Cherokee</v>
          </cell>
          <cell r="C146">
            <v>20021</v>
          </cell>
          <cell r="D146">
            <v>1</v>
          </cell>
          <cell r="I146">
            <v>54</v>
          </cell>
          <cell r="J146">
            <v>8927</v>
          </cell>
        </row>
        <row r="147">
          <cell r="B147" t="str">
            <v>Cherokee</v>
          </cell>
          <cell r="C147">
            <v>20021</v>
          </cell>
          <cell r="D147">
            <v>4</v>
          </cell>
          <cell r="I147">
            <v>58</v>
          </cell>
          <cell r="J147">
            <v>8101</v>
          </cell>
          <cell r="K147">
            <v>8150</v>
          </cell>
          <cell r="L147">
            <v>8302</v>
          </cell>
          <cell r="M147">
            <v>9150</v>
          </cell>
        </row>
        <row r="148">
          <cell r="B148" t="str">
            <v>Cherokee</v>
          </cell>
          <cell r="C148">
            <v>20021</v>
          </cell>
          <cell r="D148" t="str">
            <v>na</v>
          </cell>
        </row>
        <row r="149">
          <cell r="B149" t="str">
            <v>Cherokee</v>
          </cell>
          <cell r="C149">
            <v>20021</v>
          </cell>
          <cell r="D149" t="str">
            <v>na</v>
          </cell>
        </row>
        <row r="150">
          <cell r="B150" t="str">
            <v>Cherokee</v>
          </cell>
          <cell r="C150">
            <v>20021</v>
          </cell>
          <cell r="D150" t="str">
            <v>na</v>
          </cell>
        </row>
        <row r="151">
          <cell r="B151" t="str">
            <v>Cherokee</v>
          </cell>
          <cell r="C151">
            <v>20021</v>
          </cell>
          <cell r="D151" t="str">
            <v>na</v>
          </cell>
          <cell r="I151">
            <v>48</v>
          </cell>
          <cell r="J151" t="str">
            <v>MPLSEA</v>
          </cell>
        </row>
        <row r="152">
          <cell r="B152" t="str">
            <v>Cherokee</v>
          </cell>
          <cell r="C152">
            <v>20021</v>
          </cell>
          <cell r="D152">
            <v>27</v>
          </cell>
          <cell r="E152">
            <v>42.74074074074074</v>
          </cell>
          <cell r="F152">
            <v>44.857142857142854</v>
          </cell>
          <cell r="I152">
            <v>52</v>
          </cell>
          <cell r="J152" t="str">
            <v>MPLPER</v>
          </cell>
        </row>
        <row r="153">
          <cell r="B153" t="str">
            <v>Cheyenne</v>
          </cell>
          <cell r="C153">
            <v>20023</v>
          </cell>
          <cell r="D153" t="str">
            <v>na</v>
          </cell>
          <cell r="G153">
            <v>30.92</v>
          </cell>
          <cell r="H153">
            <v>31.25</v>
          </cell>
        </row>
        <row r="154">
          <cell r="B154" t="str">
            <v>Cheyenne</v>
          </cell>
          <cell r="C154">
            <v>20023</v>
          </cell>
          <cell r="D154">
            <v>8</v>
          </cell>
          <cell r="I154">
            <v>23</v>
          </cell>
          <cell r="J154">
            <v>1568</v>
          </cell>
          <cell r="K154">
            <v>1582</v>
          </cell>
          <cell r="L154">
            <v>1598</v>
          </cell>
          <cell r="M154">
            <v>1751</v>
          </cell>
          <cell r="N154">
            <v>1796</v>
          </cell>
          <cell r="O154">
            <v>1797</v>
          </cell>
          <cell r="P154">
            <v>1798</v>
          </cell>
          <cell r="Q154">
            <v>1799</v>
          </cell>
        </row>
        <row r="155">
          <cell r="B155" t="str">
            <v>Cheyenne</v>
          </cell>
          <cell r="C155">
            <v>20023</v>
          </cell>
          <cell r="D155">
            <v>9</v>
          </cell>
          <cell r="I155">
            <v>25</v>
          </cell>
          <cell r="J155">
            <v>1580</v>
          </cell>
          <cell r="K155">
            <v>1581</v>
          </cell>
          <cell r="L155">
            <v>1646</v>
          </cell>
          <cell r="M155">
            <v>1706</v>
          </cell>
          <cell r="N155">
            <v>1826</v>
          </cell>
          <cell r="O155">
            <v>1829</v>
          </cell>
          <cell r="P155">
            <v>1114</v>
          </cell>
          <cell r="Q155">
            <v>1119</v>
          </cell>
          <cell r="R155">
            <v>1154</v>
          </cell>
        </row>
        <row r="156">
          <cell r="B156" t="str">
            <v>Cheyenne</v>
          </cell>
          <cell r="C156">
            <v>20023</v>
          </cell>
          <cell r="D156">
            <v>2</v>
          </cell>
          <cell r="I156">
            <v>28</v>
          </cell>
          <cell r="J156">
            <v>1629</v>
          </cell>
          <cell r="K156">
            <v>1828</v>
          </cell>
        </row>
        <row r="157">
          <cell r="B157" t="str">
            <v>Cheyenne</v>
          </cell>
          <cell r="C157">
            <v>20023</v>
          </cell>
          <cell r="D157">
            <v>4</v>
          </cell>
          <cell r="I157">
            <v>31</v>
          </cell>
          <cell r="J157">
            <v>1414</v>
          </cell>
          <cell r="K157">
            <v>1579</v>
          </cell>
          <cell r="L157">
            <v>1628</v>
          </cell>
          <cell r="M157">
            <v>1827</v>
          </cell>
        </row>
        <row r="158">
          <cell r="B158" t="str">
            <v>Cheyenne</v>
          </cell>
          <cell r="C158">
            <v>20023</v>
          </cell>
          <cell r="D158">
            <v>6</v>
          </cell>
          <cell r="I158">
            <v>33</v>
          </cell>
          <cell r="J158">
            <v>1670</v>
          </cell>
          <cell r="K158">
            <v>1703</v>
          </cell>
          <cell r="L158">
            <v>1741</v>
          </cell>
          <cell r="M158">
            <v>1859</v>
          </cell>
          <cell r="N158">
            <v>1124</v>
          </cell>
          <cell r="O158">
            <v>1182</v>
          </cell>
        </row>
        <row r="159">
          <cell r="B159" t="str">
            <v>Cheyenne</v>
          </cell>
          <cell r="C159">
            <v>20023</v>
          </cell>
          <cell r="D159">
            <v>6</v>
          </cell>
          <cell r="I159">
            <v>34</v>
          </cell>
          <cell r="J159">
            <v>1560</v>
          </cell>
          <cell r="K159">
            <v>1620</v>
          </cell>
          <cell r="L159">
            <v>1808</v>
          </cell>
          <cell r="M159">
            <v>1811</v>
          </cell>
          <cell r="N159">
            <v>1854</v>
          </cell>
          <cell r="O159">
            <v>1857</v>
          </cell>
        </row>
        <row r="160">
          <cell r="B160" t="str">
            <v>Cheyenne</v>
          </cell>
          <cell r="C160">
            <v>20023</v>
          </cell>
          <cell r="D160">
            <v>7</v>
          </cell>
          <cell r="I160">
            <v>37</v>
          </cell>
          <cell r="J160">
            <v>1406</v>
          </cell>
          <cell r="K160">
            <v>1619</v>
          </cell>
          <cell r="L160">
            <v>1810</v>
          </cell>
          <cell r="M160">
            <v>1856</v>
          </cell>
          <cell r="N160">
            <v>1125</v>
          </cell>
          <cell r="O160">
            <v>1141</v>
          </cell>
          <cell r="P160">
            <v>1142</v>
          </cell>
        </row>
        <row r="161">
          <cell r="B161" t="str">
            <v>Cheyenne</v>
          </cell>
          <cell r="C161">
            <v>20023</v>
          </cell>
          <cell r="D161">
            <v>6</v>
          </cell>
          <cell r="I161">
            <v>39</v>
          </cell>
          <cell r="J161">
            <v>1422</v>
          </cell>
          <cell r="K161">
            <v>1553</v>
          </cell>
          <cell r="L161">
            <v>1556</v>
          </cell>
          <cell r="M161">
            <v>1559</v>
          </cell>
          <cell r="N161">
            <v>1652</v>
          </cell>
          <cell r="O161">
            <v>2310</v>
          </cell>
        </row>
        <row r="162">
          <cell r="B162" t="str">
            <v>Cheyenne</v>
          </cell>
          <cell r="C162">
            <v>20023</v>
          </cell>
          <cell r="D162" t="str">
            <v>na</v>
          </cell>
        </row>
        <row r="163">
          <cell r="B163" t="str">
            <v>Cheyenne</v>
          </cell>
          <cell r="C163">
            <v>20023</v>
          </cell>
          <cell r="D163" t="str">
            <v>na</v>
          </cell>
        </row>
        <row r="164">
          <cell r="B164" t="str">
            <v>Cheyenne</v>
          </cell>
          <cell r="C164">
            <v>20023</v>
          </cell>
          <cell r="D164" t="str">
            <v>na</v>
          </cell>
          <cell r="I164">
            <v>28</v>
          </cell>
          <cell r="J164" t="str">
            <v>MPLSEA</v>
          </cell>
        </row>
        <row r="165">
          <cell r="B165" t="str">
            <v>Cheyenne</v>
          </cell>
          <cell r="C165">
            <v>20023</v>
          </cell>
          <cell r="D165">
            <v>48</v>
          </cell>
          <cell r="E165">
            <v>30.916666666666668</v>
          </cell>
          <cell r="F165">
            <v>31.25</v>
          </cell>
          <cell r="I165">
            <v>38</v>
          </cell>
          <cell r="J165" t="str">
            <v>MPLPER</v>
          </cell>
        </row>
        <row r="166">
          <cell r="B166" t="str">
            <v>Clark</v>
          </cell>
          <cell r="C166">
            <v>20025</v>
          </cell>
          <cell r="D166" t="str">
            <v>na</v>
          </cell>
          <cell r="G166">
            <v>25.12</v>
          </cell>
          <cell r="H166">
            <v>28</v>
          </cell>
        </row>
        <row r="167">
          <cell r="B167" t="str">
            <v>Clark</v>
          </cell>
          <cell r="C167">
            <v>20025</v>
          </cell>
          <cell r="D167">
            <v>23</v>
          </cell>
          <cell r="I167">
            <v>19</v>
          </cell>
          <cell r="J167">
            <v>6062</v>
          </cell>
          <cell r="K167">
            <v>2572</v>
          </cell>
          <cell r="L167">
            <v>2750</v>
          </cell>
          <cell r="M167">
            <v>5240</v>
          </cell>
          <cell r="N167">
            <v>5244</v>
          </cell>
          <cell r="O167">
            <v>5330</v>
          </cell>
          <cell r="P167">
            <v>5417</v>
          </cell>
          <cell r="Q167">
            <v>5452</v>
          </cell>
          <cell r="R167">
            <v>5457</v>
          </cell>
          <cell r="S167">
            <v>5496</v>
          </cell>
          <cell r="T167">
            <v>5859</v>
          </cell>
          <cell r="U167">
            <v>5934</v>
          </cell>
          <cell r="V167">
            <v>6057</v>
          </cell>
          <cell r="W167">
            <v>6059</v>
          </cell>
          <cell r="X167">
            <v>2153</v>
          </cell>
          <cell r="Y167">
            <v>2562</v>
          </cell>
          <cell r="Z167">
            <v>5242</v>
          </cell>
          <cell r="AA167">
            <v>5326</v>
          </cell>
          <cell r="AB167">
            <v>5405</v>
          </cell>
          <cell r="AC167">
            <v>5455</v>
          </cell>
          <cell r="AD167">
            <v>5941</v>
          </cell>
          <cell r="AE167">
            <v>5972</v>
          </cell>
          <cell r="AF167">
            <v>6056</v>
          </cell>
        </row>
        <row r="168">
          <cell r="B168" t="str">
            <v>Clark</v>
          </cell>
          <cell r="C168">
            <v>20025</v>
          </cell>
          <cell r="D168">
            <v>6</v>
          </cell>
          <cell r="I168">
            <v>22</v>
          </cell>
          <cell r="J168">
            <v>2714</v>
          </cell>
          <cell r="K168">
            <v>2715</v>
          </cell>
          <cell r="L168">
            <v>2748</v>
          </cell>
          <cell r="M168">
            <v>5428</v>
          </cell>
          <cell r="N168">
            <v>5874</v>
          </cell>
          <cell r="O168">
            <v>5416</v>
          </cell>
        </row>
        <row r="169">
          <cell r="B169" t="str">
            <v>Clark</v>
          </cell>
          <cell r="C169">
            <v>20025</v>
          </cell>
          <cell r="D169">
            <v>6</v>
          </cell>
          <cell r="I169">
            <v>24</v>
          </cell>
          <cell r="J169">
            <v>5670</v>
          </cell>
          <cell r="K169">
            <v>5490</v>
          </cell>
          <cell r="L169">
            <v>5873</v>
          </cell>
          <cell r="M169">
            <v>5876</v>
          </cell>
          <cell r="N169">
            <v>5933</v>
          </cell>
          <cell r="O169">
            <v>2152</v>
          </cell>
        </row>
        <row r="170">
          <cell r="B170" t="str">
            <v>Clark</v>
          </cell>
          <cell r="C170">
            <v>20025</v>
          </cell>
          <cell r="D170">
            <v>6</v>
          </cell>
          <cell r="I170">
            <v>27</v>
          </cell>
          <cell r="J170">
            <v>2747</v>
          </cell>
          <cell r="K170">
            <v>2817</v>
          </cell>
          <cell r="L170">
            <v>5403</v>
          </cell>
          <cell r="M170">
            <v>5413</v>
          </cell>
          <cell r="N170">
            <v>5427</v>
          </cell>
          <cell r="O170">
            <v>5928</v>
          </cell>
        </row>
        <row r="171">
          <cell r="B171" t="str">
            <v>Clark</v>
          </cell>
          <cell r="C171">
            <v>20025</v>
          </cell>
          <cell r="D171">
            <v>9</v>
          </cell>
          <cell r="I171">
            <v>29</v>
          </cell>
          <cell r="J171">
            <v>2234</v>
          </cell>
          <cell r="K171">
            <v>2745</v>
          </cell>
          <cell r="L171">
            <v>2815</v>
          </cell>
          <cell r="M171">
            <v>5401</v>
          </cell>
          <cell r="N171">
            <v>5412</v>
          </cell>
          <cell r="O171">
            <v>5952</v>
          </cell>
          <cell r="P171">
            <v>5956</v>
          </cell>
          <cell r="Q171">
            <v>5338</v>
          </cell>
          <cell r="R171">
            <v>5692</v>
          </cell>
        </row>
        <row r="172">
          <cell r="B172" t="str">
            <v>Clark</v>
          </cell>
          <cell r="C172">
            <v>20025</v>
          </cell>
          <cell r="D172">
            <v>5</v>
          </cell>
          <cell r="I172">
            <v>32</v>
          </cell>
          <cell r="J172">
            <v>1810</v>
          </cell>
          <cell r="K172">
            <v>2144</v>
          </cell>
          <cell r="L172">
            <v>2288</v>
          </cell>
          <cell r="M172">
            <v>2613</v>
          </cell>
          <cell r="N172">
            <v>5409</v>
          </cell>
        </row>
        <row r="173">
          <cell r="B173" t="str">
            <v>Clark</v>
          </cell>
          <cell r="C173">
            <v>20025</v>
          </cell>
          <cell r="D173">
            <v>7</v>
          </cell>
          <cell r="I173">
            <v>34</v>
          </cell>
          <cell r="J173">
            <v>1808</v>
          </cell>
          <cell r="K173">
            <v>2236</v>
          </cell>
          <cell r="L173">
            <v>2612</v>
          </cell>
          <cell r="M173">
            <v>2710</v>
          </cell>
          <cell r="N173">
            <v>2744</v>
          </cell>
          <cell r="O173">
            <v>2814</v>
          </cell>
          <cell r="P173">
            <v>5411</v>
          </cell>
        </row>
        <row r="174">
          <cell r="B174" t="str">
            <v>Clark</v>
          </cell>
          <cell r="C174">
            <v>20025</v>
          </cell>
          <cell r="D174">
            <v>2</v>
          </cell>
          <cell r="I174">
            <v>37</v>
          </cell>
          <cell r="J174">
            <v>2266</v>
          </cell>
          <cell r="K174">
            <v>5407</v>
          </cell>
        </row>
        <row r="175">
          <cell r="B175" t="str">
            <v>Clark</v>
          </cell>
          <cell r="C175">
            <v>20025</v>
          </cell>
          <cell r="D175" t="str">
            <v>na</v>
          </cell>
        </row>
        <row r="176">
          <cell r="B176" t="str">
            <v>Clark</v>
          </cell>
          <cell r="C176">
            <v>20025</v>
          </cell>
          <cell r="D176" t="str">
            <v>na</v>
          </cell>
        </row>
        <row r="177">
          <cell r="B177" t="str">
            <v>Clark</v>
          </cell>
          <cell r="C177">
            <v>20025</v>
          </cell>
          <cell r="D177" t="str">
            <v>na</v>
          </cell>
          <cell r="I177">
            <v>28</v>
          </cell>
          <cell r="J177" t="str">
            <v>MPLSEA</v>
          </cell>
        </row>
        <row r="178">
          <cell r="B178" t="str">
            <v>Clark</v>
          </cell>
          <cell r="C178">
            <v>20025</v>
          </cell>
          <cell r="D178">
            <v>64</v>
          </cell>
          <cell r="E178">
            <v>25.125</v>
          </cell>
          <cell r="F178">
            <v>28</v>
          </cell>
          <cell r="I178">
            <v>38</v>
          </cell>
          <cell r="J178" t="str">
            <v>MPLPER</v>
          </cell>
        </row>
        <row r="179">
          <cell r="B179" t="str">
            <v>Clay</v>
          </cell>
          <cell r="C179">
            <v>20027</v>
          </cell>
          <cell r="D179" t="str">
            <v>na</v>
          </cell>
          <cell r="G179">
            <v>45.62</v>
          </cell>
          <cell r="H179">
            <v>46.12</v>
          </cell>
        </row>
        <row r="180">
          <cell r="B180" t="str">
            <v>Clay</v>
          </cell>
          <cell r="C180">
            <v>20027</v>
          </cell>
          <cell r="D180">
            <v>6</v>
          </cell>
          <cell r="I180">
            <v>31</v>
          </cell>
          <cell r="J180">
            <v>3364</v>
          </cell>
          <cell r="K180">
            <v>3845</v>
          </cell>
          <cell r="L180">
            <v>4590</v>
          </cell>
          <cell r="M180">
            <v>7744</v>
          </cell>
          <cell r="N180">
            <v>3396</v>
          </cell>
          <cell r="O180">
            <v>4725</v>
          </cell>
        </row>
        <row r="181">
          <cell r="B181" t="str">
            <v>Clay</v>
          </cell>
          <cell r="C181">
            <v>20027</v>
          </cell>
          <cell r="D181">
            <v>5</v>
          </cell>
          <cell r="I181">
            <v>36</v>
          </cell>
          <cell r="J181">
            <v>3360</v>
          </cell>
          <cell r="K181">
            <v>3545</v>
          </cell>
          <cell r="L181">
            <v>3569</v>
          </cell>
          <cell r="M181">
            <v>7010</v>
          </cell>
          <cell r="N181">
            <v>7180</v>
          </cell>
        </row>
        <row r="182">
          <cell r="B182" t="str">
            <v>Clay</v>
          </cell>
          <cell r="C182">
            <v>20027</v>
          </cell>
          <cell r="D182">
            <v>2</v>
          </cell>
          <cell r="I182">
            <v>40</v>
          </cell>
          <cell r="J182">
            <v>3391</v>
          </cell>
          <cell r="K182">
            <v>4525</v>
          </cell>
        </row>
        <row r="183">
          <cell r="B183" t="str">
            <v>Clay</v>
          </cell>
          <cell r="C183">
            <v>20027</v>
          </cell>
          <cell r="D183">
            <v>1</v>
          </cell>
          <cell r="I183">
            <v>44</v>
          </cell>
          <cell r="J183">
            <v>3831</v>
          </cell>
        </row>
        <row r="184">
          <cell r="B184" t="str">
            <v>Clay</v>
          </cell>
          <cell r="C184">
            <v>20027</v>
          </cell>
          <cell r="D184">
            <v>2</v>
          </cell>
          <cell r="I184">
            <v>48</v>
          </cell>
          <cell r="J184">
            <v>3830</v>
          </cell>
          <cell r="K184">
            <v>3846</v>
          </cell>
        </row>
        <row r="185">
          <cell r="B185" t="str">
            <v>Clay</v>
          </cell>
          <cell r="C185">
            <v>20027</v>
          </cell>
          <cell r="D185">
            <v>10</v>
          </cell>
          <cell r="I185">
            <v>52</v>
          </cell>
          <cell r="J185">
            <v>3402</v>
          </cell>
          <cell r="K185">
            <v>3404</v>
          </cell>
          <cell r="L185">
            <v>3492</v>
          </cell>
          <cell r="M185">
            <v>3529</v>
          </cell>
          <cell r="N185">
            <v>3625</v>
          </cell>
          <cell r="O185">
            <v>3825</v>
          </cell>
          <cell r="P185">
            <v>3828</v>
          </cell>
          <cell r="Q185">
            <v>3844</v>
          </cell>
          <cell r="R185">
            <v>3882</v>
          </cell>
          <cell r="S185">
            <v>4783</v>
          </cell>
        </row>
        <row r="186">
          <cell r="B186" t="str">
            <v>Clay</v>
          </cell>
          <cell r="C186">
            <v>20027</v>
          </cell>
          <cell r="D186">
            <v>3</v>
          </cell>
          <cell r="I186">
            <v>57</v>
          </cell>
          <cell r="J186">
            <v>3521</v>
          </cell>
          <cell r="K186">
            <v>3824</v>
          </cell>
          <cell r="L186">
            <v>7126</v>
          </cell>
        </row>
        <row r="187">
          <cell r="B187" t="str">
            <v>Clay</v>
          </cell>
          <cell r="C187">
            <v>20027</v>
          </cell>
          <cell r="D187">
            <v>3</v>
          </cell>
          <cell r="I187">
            <v>61</v>
          </cell>
          <cell r="J187">
            <v>3775</v>
          </cell>
          <cell r="K187">
            <v>7030</v>
          </cell>
          <cell r="L187">
            <v>3561</v>
          </cell>
        </row>
        <row r="188">
          <cell r="B188" t="str">
            <v>Clay</v>
          </cell>
          <cell r="C188">
            <v>20027</v>
          </cell>
          <cell r="D188" t="str">
            <v>na</v>
          </cell>
        </row>
        <row r="189">
          <cell r="B189" t="str">
            <v>Clay</v>
          </cell>
          <cell r="C189">
            <v>20027</v>
          </cell>
          <cell r="D189" t="str">
            <v>na</v>
          </cell>
        </row>
        <row r="190">
          <cell r="B190" t="str">
            <v>Clay</v>
          </cell>
          <cell r="C190">
            <v>20027</v>
          </cell>
          <cell r="D190" t="str">
            <v>na</v>
          </cell>
          <cell r="I190">
            <v>52</v>
          </cell>
          <cell r="J190" t="str">
            <v>MPLSEA</v>
          </cell>
        </row>
        <row r="191">
          <cell r="B191" t="str">
            <v>Clay</v>
          </cell>
          <cell r="C191">
            <v>20027</v>
          </cell>
          <cell r="D191">
            <v>32</v>
          </cell>
          <cell r="E191">
            <v>45.625</v>
          </cell>
          <cell r="F191">
            <v>46.125</v>
          </cell>
          <cell r="I191">
            <v>58</v>
          </cell>
          <cell r="J191" t="str">
            <v>MPLPER</v>
          </cell>
        </row>
        <row r="192">
          <cell r="B192" t="str">
            <v>Cloud</v>
          </cell>
          <cell r="C192">
            <v>20029</v>
          </cell>
          <cell r="D192" t="str">
            <v>na</v>
          </cell>
          <cell r="G192">
            <v>46.06</v>
          </cell>
          <cell r="H192">
            <v>48</v>
          </cell>
        </row>
        <row r="193">
          <cell r="B193" t="str">
            <v>Cloud</v>
          </cell>
          <cell r="C193">
            <v>20029</v>
          </cell>
          <cell r="D193">
            <v>16</v>
          </cell>
          <cell r="I193">
            <v>36</v>
          </cell>
          <cell r="J193">
            <v>2111</v>
          </cell>
          <cell r="K193">
            <v>2113</v>
          </cell>
          <cell r="L193">
            <v>2200</v>
          </cell>
          <cell r="M193">
            <v>2260</v>
          </cell>
          <cell r="N193">
            <v>2521</v>
          </cell>
          <cell r="O193">
            <v>2718</v>
          </cell>
          <cell r="P193">
            <v>2720</v>
          </cell>
          <cell r="Q193">
            <v>2953</v>
          </cell>
          <cell r="R193">
            <v>2956</v>
          </cell>
          <cell r="S193">
            <v>3364</v>
          </cell>
          <cell r="T193">
            <v>3380</v>
          </cell>
          <cell r="U193">
            <v>3382</v>
          </cell>
          <cell r="V193">
            <v>3391</v>
          </cell>
          <cell r="W193">
            <v>3396</v>
          </cell>
          <cell r="X193">
            <v>4715</v>
          </cell>
          <cell r="Y193">
            <v>7744</v>
          </cell>
        </row>
        <row r="194">
          <cell r="B194" t="str">
            <v>Cloud</v>
          </cell>
          <cell r="C194">
            <v>20029</v>
          </cell>
          <cell r="D194">
            <v>7</v>
          </cell>
          <cell r="I194">
            <v>40</v>
          </cell>
          <cell r="J194">
            <v>2732</v>
          </cell>
          <cell r="K194">
            <v>3545</v>
          </cell>
          <cell r="L194">
            <v>3831</v>
          </cell>
          <cell r="M194">
            <v>3851</v>
          </cell>
          <cell r="N194">
            <v>3874</v>
          </cell>
          <cell r="O194">
            <v>3888</v>
          </cell>
          <cell r="P194">
            <v>7180</v>
          </cell>
        </row>
        <row r="195">
          <cell r="B195" t="str">
            <v>Cloud</v>
          </cell>
          <cell r="C195">
            <v>20029</v>
          </cell>
          <cell r="D195">
            <v>11</v>
          </cell>
          <cell r="I195">
            <v>44</v>
          </cell>
          <cell r="J195">
            <v>2624</v>
          </cell>
          <cell r="K195">
            <v>2730</v>
          </cell>
          <cell r="L195">
            <v>3395</v>
          </cell>
          <cell r="M195">
            <v>3404</v>
          </cell>
          <cell r="N195">
            <v>3553</v>
          </cell>
          <cell r="O195">
            <v>3569</v>
          </cell>
          <cell r="P195">
            <v>3780</v>
          </cell>
          <cell r="Q195">
            <v>3826</v>
          </cell>
          <cell r="R195">
            <v>3830</v>
          </cell>
          <cell r="S195">
            <v>3848</v>
          </cell>
          <cell r="T195">
            <v>3870</v>
          </cell>
        </row>
        <row r="196">
          <cell r="B196" t="str">
            <v>Cloud</v>
          </cell>
          <cell r="C196">
            <v>20029</v>
          </cell>
          <cell r="D196">
            <v>9</v>
          </cell>
          <cell r="I196">
            <v>48</v>
          </cell>
          <cell r="J196">
            <v>2365</v>
          </cell>
          <cell r="K196">
            <v>2366</v>
          </cell>
          <cell r="L196">
            <v>2519</v>
          </cell>
          <cell r="M196">
            <v>2522</v>
          </cell>
          <cell r="N196">
            <v>3030</v>
          </cell>
          <cell r="O196">
            <v>3402</v>
          </cell>
          <cell r="P196">
            <v>3825</v>
          </cell>
          <cell r="Q196">
            <v>3828</v>
          </cell>
          <cell r="R196">
            <v>3868</v>
          </cell>
        </row>
        <row r="197">
          <cell r="B197" t="str">
            <v>Cloud</v>
          </cell>
          <cell r="C197">
            <v>20029</v>
          </cell>
          <cell r="D197">
            <v>8</v>
          </cell>
          <cell r="I197">
            <v>52</v>
          </cell>
          <cell r="J197">
            <v>2613</v>
          </cell>
          <cell r="K197">
            <v>3401</v>
          </cell>
          <cell r="L197">
            <v>3521</v>
          </cell>
          <cell r="M197">
            <v>3710</v>
          </cell>
          <cell r="N197">
            <v>3824</v>
          </cell>
          <cell r="O197">
            <v>3843</v>
          </cell>
          <cell r="P197">
            <v>3844</v>
          </cell>
          <cell r="Q197">
            <v>3866</v>
          </cell>
        </row>
        <row r="198">
          <cell r="B198" t="str">
            <v>Cloud</v>
          </cell>
          <cell r="C198">
            <v>20029</v>
          </cell>
          <cell r="D198">
            <v>5</v>
          </cell>
          <cell r="I198">
            <v>56</v>
          </cell>
          <cell r="J198">
            <v>1125</v>
          </cell>
          <cell r="K198">
            <v>2236</v>
          </cell>
          <cell r="L198">
            <v>2347</v>
          </cell>
          <cell r="M198">
            <v>3593</v>
          </cell>
          <cell r="N198">
            <v>3725</v>
          </cell>
        </row>
        <row r="199">
          <cell r="B199" t="str">
            <v>Cloud</v>
          </cell>
          <cell r="C199">
            <v>20029</v>
          </cell>
          <cell r="D199">
            <v>8</v>
          </cell>
          <cell r="I199">
            <v>60</v>
          </cell>
          <cell r="J199">
            <v>2266</v>
          </cell>
          <cell r="K199">
            <v>2375</v>
          </cell>
          <cell r="L199">
            <v>3561</v>
          </cell>
          <cell r="M199">
            <v>3755</v>
          </cell>
          <cell r="N199">
            <v>3775</v>
          </cell>
          <cell r="O199">
            <v>7030</v>
          </cell>
          <cell r="P199">
            <v>7122</v>
          </cell>
          <cell r="Q199">
            <v>7123</v>
          </cell>
        </row>
        <row r="200">
          <cell r="B200" t="str">
            <v>Cloud</v>
          </cell>
          <cell r="C200">
            <v>20029</v>
          </cell>
          <cell r="D200" t="str">
            <v>na</v>
          </cell>
        </row>
        <row r="201">
          <cell r="B201" t="str">
            <v>Cloud</v>
          </cell>
          <cell r="C201">
            <v>20029</v>
          </cell>
          <cell r="D201" t="str">
            <v>na</v>
          </cell>
        </row>
        <row r="202">
          <cell r="B202" t="str">
            <v>Cloud</v>
          </cell>
          <cell r="C202">
            <v>20029</v>
          </cell>
          <cell r="D202" t="str">
            <v>na</v>
          </cell>
        </row>
        <row r="203">
          <cell r="B203" t="str">
            <v>Cloud</v>
          </cell>
          <cell r="C203">
            <v>20029</v>
          </cell>
          <cell r="D203" t="str">
            <v>na</v>
          </cell>
          <cell r="I203">
            <v>46</v>
          </cell>
          <cell r="J203" t="str">
            <v>MPLSEA</v>
          </cell>
        </row>
        <row r="204">
          <cell r="B204" t="str">
            <v>Cloud</v>
          </cell>
          <cell r="C204">
            <v>20029</v>
          </cell>
          <cell r="D204">
            <v>64</v>
          </cell>
          <cell r="E204">
            <v>46.0625</v>
          </cell>
          <cell r="F204">
            <v>48</v>
          </cell>
          <cell r="I204">
            <v>52</v>
          </cell>
          <cell r="J204" t="str">
            <v>MPLPER</v>
          </cell>
        </row>
        <row r="205">
          <cell r="B205" t="str">
            <v>Coffey</v>
          </cell>
          <cell r="C205">
            <v>20031</v>
          </cell>
          <cell r="D205" t="str">
            <v>na</v>
          </cell>
          <cell r="G205">
            <v>47.14</v>
          </cell>
          <cell r="H205">
            <v>51.57</v>
          </cell>
        </row>
        <row r="206">
          <cell r="B206" t="str">
            <v>Coffey</v>
          </cell>
          <cell r="C206">
            <v>20031</v>
          </cell>
          <cell r="D206">
            <v>12</v>
          </cell>
          <cell r="I206">
            <v>34</v>
          </cell>
          <cell r="J206">
            <v>8761</v>
          </cell>
          <cell r="K206">
            <v>8849</v>
          </cell>
          <cell r="L206">
            <v>8857</v>
          </cell>
          <cell r="M206">
            <v>9989</v>
          </cell>
          <cell r="N206">
            <v>9990</v>
          </cell>
          <cell r="O206">
            <v>8651</v>
          </cell>
          <cell r="P206">
            <v>8659</v>
          </cell>
          <cell r="Q206">
            <v>8661</v>
          </cell>
          <cell r="R206">
            <v>8665</v>
          </cell>
          <cell r="S206">
            <v>8737</v>
          </cell>
          <cell r="T206">
            <v>8745</v>
          </cell>
          <cell r="U206">
            <v>8749</v>
          </cell>
        </row>
        <row r="207">
          <cell r="B207" t="str">
            <v>Coffey</v>
          </cell>
          <cell r="C207">
            <v>20031</v>
          </cell>
          <cell r="D207">
            <v>6</v>
          </cell>
          <cell r="I207">
            <v>43</v>
          </cell>
          <cell r="J207">
            <v>8776</v>
          </cell>
          <cell r="K207">
            <v>8780</v>
          </cell>
          <cell r="L207">
            <v>8914</v>
          </cell>
          <cell r="M207">
            <v>8731</v>
          </cell>
          <cell r="N207">
            <v>8735</v>
          </cell>
          <cell r="O207">
            <v>8743</v>
          </cell>
        </row>
        <row r="208">
          <cell r="B208" t="str">
            <v>Coffey</v>
          </cell>
          <cell r="C208">
            <v>20031</v>
          </cell>
          <cell r="D208">
            <v>7</v>
          </cell>
          <cell r="I208">
            <v>48</v>
          </cell>
          <cell r="J208">
            <v>8777</v>
          </cell>
          <cell r="K208">
            <v>8912</v>
          </cell>
          <cell r="L208">
            <v>8962</v>
          </cell>
          <cell r="M208">
            <v>4740</v>
          </cell>
          <cell r="N208">
            <v>8203</v>
          </cell>
          <cell r="O208">
            <v>8691</v>
          </cell>
          <cell r="P208">
            <v>8729</v>
          </cell>
        </row>
        <row r="209">
          <cell r="B209" t="str">
            <v>Coffey</v>
          </cell>
          <cell r="C209">
            <v>20031</v>
          </cell>
          <cell r="D209">
            <v>5</v>
          </cell>
          <cell r="I209">
            <v>52</v>
          </cell>
          <cell r="J209">
            <v>8775</v>
          </cell>
          <cell r="K209">
            <v>8201</v>
          </cell>
          <cell r="L209">
            <v>8611</v>
          </cell>
          <cell r="M209">
            <v>8623</v>
          </cell>
          <cell r="N209">
            <v>8683</v>
          </cell>
        </row>
        <row r="210">
          <cell r="B210" t="str">
            <v>Coffey</v>
          </cell>
          <cell r="C210">
            <v>20031</v>
          </cell>
          <cell r="D210">
            <v>6</v>
          </cell>
          <cell r="I210">
            <v>57</v>
          </cell>
          <cell r="J210">
            <v>8797</v>
          </cell>
          <cell r="K210">
            <v>8911</v>
          </cell>
          <cell r="L210">
            <v>8961</v>
          </cell>
          <cell r="M210">
            <v>4020</v>
          </cell>
          <cell r="N210">
            <v>8621</v>
          </cell>
          <cell r="O210">
            <v>8679</v>
          </cell>
        </row>
        <row r="211">
          <cell r="B211" t="str">
            <v>Coffey</v>
          </cell>
          <cell r="C211">
            <v>20031</v>
          </cell>
          <cell r="D211">
            <v>4</v>
          </cell>
          <cell r="I211">
            <v>61</v>
          </cell>
          <cell r="J211">
            <v>8795</v>
          </cell>
          <cell r="K211">
            <v>8151</v>
          </cell>
          <cell r="L211">
            <v>8160</v>
          </cell>
          <cell r="M211">
            <v>8300</v>
          </cell>
        </row>
        <row r="212">
          <cell r="B212" t="str">
            <v>Coffey</v>
          </cell>
          <cell r="C212">
            <v>20031</v>
          </cell>
          <cell r="D212">
            <v>2</v>
          </cell>
          <cell r="I212">
            <v>66</v>
          </cell>
          <cell r="J212">
            <v>8302</v>
          </cell>
          <cell r="K212">
            <v>8501</v>
          </cell>
        </row>
        <row r="213">
          <cell r="B213" t="str">
            <v>Coffey</v>
          </cell>
          <cell r="C213">
            <v>20031</v>
          </cell>
          <cell r="D213" t="str">
            <v>na</v>
          </cell>
        </row>
        <row r="214">
          <cell r="B214" t="str">
            <v>Coffey</v>
          </cell>
          <cell r="C214">
            <v>20031</v>
          </cell>
          <cell r="D214" t="str">
            <v>na</v>
          </cell>
        </row>
        <row r="215">
          <cell r="B215" t="str">
            <v>Coffey</v>
          </cell>
          <cell r="C215">
            <v>20031</v>
          </cell>
          <cell r="D215" t="str">
            <v>na</v>
          </cell>
        </row>
        <row r="216">
          <cell r="B216" t="str">
            <v>Coffey</v>
          </cell>
          <cell r="C216">
            <v>20031</v>
          </cell>
          <cell r="D216" t="str">
            <v>na</v>
          </cell>
          <cell r="I216">
            <v>54</v>
          </cell>
          <cell r="J216" t="str">
            <v>MPLSEA</v>
          </cell>
        </row>
        <row r="217">
          <cell r="B217" t="str">
            <v>Coffey</v>
          </cell>
          <cell r="C217">
            <v>20031</v>
          </cell>
          <cell r="D217">
            <v>42</v>
          </cell>
          <cell r="E217">
            <v>47.142857142857146</v>
          </cell>
          <cell r="F217">
            <v>51.571428571428569</v>
          </cell>
          <cell r="I217">
            <v>60</v>
          </cell>
          <cell r="J217" t="str">
            <v>MPLPER</v>
          </cell>
        </row>
        <row r="218">
          <cell r="B218" t="str">
            <v>Comanche</v>
          </cell>
          <cell r="C218">
            <v>20033</v>
          </cell>
          <cell r="D218" t="str">
            <v>na</v>
          </cell>
          <cell r="G218">
            <v>25.8</v>
          </cell>
          <cell r="H218">
            <v>28</v>
          </cell>
        </row>
        <row r="219">
          <cell r="B219" t="str">
            <v>Comanche</v>
          </cell>
          <cell r="C219">
            <v>20033</v>
          </cell>
          <cell r="D219">
            <v>21</v>
          </cell>
          <cell r="I219">
            <v>19</v>
          </cell>
          <cell r="J219">
            <v>5326</v>
          </cell>
          <cell r="K219">
            <v>5350</v>
          </cell>
          <cell r="L219">
            <v>5417</v>
          </cell>
          <cell r="M219">
            <v>5421</v>
          </cell>
          <cell r="N219">
            <v>5436</v>
          </cell>
          <cell r="O219">
            <v>5439</v>
          </cell>
          <cell r="P219">
            <v>5452</v>
          </cell>
          <cell r="Q219">
            <v>5457</v>
          </cell>
          <cell r="R219">
            <v>5458</v>
          </cell>
          <cell r="S219">
            <v>5490</v>
          </cell>
          <cell r="T219">
            <v>5496</v>
          </cell>
          <cell r="U219">
            <v>5859</v>
          </cell>
          <cell r="V219">
            <v>5929</v>
          </cell>
          <cell r="W219">
            <v>5941</v>
          </cell>
          <cell r="X219">
            <v>5972</v>
          </cell>
          <cell r="Y219">
            <v>6057</v>
          </cell>
          <cell r="Z219">
            <v>6059</v>
          </cell>
          <cell r="AA219">
            <v>6062</v>
          </cell>
          <cell r="AB219">
            <v>3396</v>
          </cell>
          <cell r="AC219">
            <v>3382</v>
          </cell>
          <cell r="AD219">
            <v>5318</v>
          </cell>
        </row>
        <row r="220">
          <cell r="B220" t="str">
            <v>Comanche</v>
          </cell>
          <cell r="C220">
            <v>20033</v>
          </cell>
          <cell r="D220">
            <v>4</v>
          </cell>
          <cell r="I220">
            <v>22</v>
          </cell>
          <cell r="J220">
            <v>5416</v>
          </cell>
          <cell r="K220">
            <v>5428</v>
          </cell>
          <cell r="L220">
            <v>5670</v>
          </cell>
          <cell r="M220">
            <v>5874</v>
          </cell>
        </row>
        <row r="221">
          <cell r="B221" t="str">
            <v>Comanche</v>
          </cell>
          <cell r="C221">
            <v>20033</v>
          </cell>
          <cell r="D221">
            <v>8</v>
          </cell>
          <cell r="I221">
            <v>24</v>
          </cell>
          <cell r="J221">
            <v>5414</v>
          </cell>
          <cell r="K221">
            <v>5427</v>
          </cell>
          <cell r="L221">
            <v>5853</v>
          </cell>
          <cell r="M221">
            <v>5873</v>
          </cell>
          <cell r="N221">
            <v>5920</v>
          </cell>
          <cell r="O221">
            <v>5928</v>
          </cell>
          <cell r="P221">
            <v>5957</v>
          </cell>
          <cell r="Q221">
            <v>2152</v>
          </cell>
        </row>
        <row r="222">
          <cell r="B222" t="str">
            <v>Comanche</v>
          </cell>
          <cell r="C222">
            <v>20033</v>
          </cell>
          <cell r="D222">
            <v>5</v>
          </cell>
          <cell r="I222">
            <v>27</v>
          </cell>
          <cell r="J222">
            <v>5336</v>
          </cell>
          <cell r="K222">
            <v>5403</v>
          </cell>
          <cell r="L222">
            <v>5690</v>
          </cell>
          <cell r="M222">
            <v>6324</v>
          </cell>
          <cell r="N222">
            <v>5413</v>
          </cell>
        </row>
        <row r="223">
          <cell r="B223" t="str">
            <v>Comanche</v>
          </cell>
          <cell r="C223">
            <v>20033</v>
          </cell>
          <cell r="D223">
            <v>13</v>
          </cell>
          <cell r="I223">
            <v>29</v>
          </cell>
          <cell r="J223">
            <v>5401</v>
          </cell>
          <cell r="K223">
            <v>5411</v>
          </cell>
          <cell r="L223">
            <v>5412</v>
          </cell>
          <cell r="M223">
            <v>5461</v>
          </cell>
          <cell r="N223">
            <v>5872</v>
          </cell>
          <cell r="O223">
            <v>5893</v>
          </cell>
          <cell r="P223">
            <v>5952</v>
          </cell>
          <cell r="Q223">
            <v>5956</v>
          </cell>
          <cell r="R223">
            <v>6050</v>
          </cell>
          <cell r="S223">
            <v>2613</v>
          </cell>
          <cell r="T223">
            <v>2668</v>
          </cell>
          <cell r="U223">
            <v>5310</v>
          </cell>
          <cell r="V223">
            <v>5312</v>
          </cell>
        </row>
        <row r="224">
          <cell r="B224" t="str">
            <v>Comanche</v>
          </cell>
          <cell r="C224">
            <v>20033</v>
          </cell>
          <cell r="D224">
            <v>5</v>
          </cell>
          <cell r="I224">
            <v>32</v>
          </cell>
          <cell r="J224">
            <v>5892</v>
          </cell>
          <cell r="K224">
            <v>5955</v>
          </cell>
          <cell r="L224">
            <v>6052</v>
          </cell>
          <cell r="M224">
            <v>6224</v>
          </cell>
          <cell r="N224">
            <v>6323</v>
          </cell>
        </row>
        <row r="225">
          <cell r="B225" t="str">
            <v>Comanche</v>
          </cell>
          <cell r="C225">
            <v>20033</v>
          </cell>
          <cell r="D225">
            <v>6</v>
          </cell>
          <cell r="I225">
            <v>34</v>
          </cell>
          <cell r="J225">
            <v>5334</v>
          </cell>
          <cell r="K225">
            <v>5460</v>
          </cell>
          <cell r="L225">
            <v>6341</v>
          </cell>
          <cell r="M225">
            <v>6409</v>
          </cell>
          <cell r="N225">
            <v>2236</v>
          </cell>
          <cell r="O225">
            <v>2710</v>
          </cell>
        </row>
        <row r="226">
          <cell r="B226" t="str">
            <v>Comanche</v>
          </cell>
          <cell r="C226">
            <v>20033</v>
          </cell>
          <cell r="D226">
            <v>4</v>
          </cell>
          <cell r="I226">
            <v>37</v>
          </cell>
          <cell r="J226">
            <v>5355</v>
          </cell>
          <cell r="K226">
            <v>5467</v>
          </cell>
          <cell r="L226">
            <v>6240</v>
          </cell>
          <cell r="M226">
            <v>6408</v>
          </cell>
        </row>
        <row r="227">
          <cell r="B227" t="str">
            <v>Comanche</v>
          </cell>
          <cell r="C227">
            <v>20033</v>
          </cell>
          <cell r="D227" t="str">
            <v>na</v>
          </cell>
        </row>
        <row r="228">
          <cell r="B228" t="str">
            <v>Comanche</v>
          </cell>
          <cell r="C228">
            <v>20033</v>
          </cell>
          <cell r="D228" t="str">
            <v>na</v>
          </cell>
        </row>
        <row r="229">
          <cell r="B229" t="str">
            <v>Comanche</v>
          </cell>
          <cell r="C229">
            <v>20033</v>
          </cell>
          <cell r="D229" t="str">
            <v>na</v>
          </cell>
          <cell r="I229">
            <v>30</v>
          </cell>
          <cell r="J229" t="str">
            <v>MPLSEA</v>
          </cell>
        </row>
        <row r="230">
          <cell r="B230" t="str">
            <v>Comanche</v>
          </cell>
          <cell r="C230">
            <v>20033</v>
          </cell>
          <cell r="D230">
            <v>66</v>
          </cell>
          <cell r="E230">
            <v>25.803030303030305</v>
          </cell>
          <cell r="F230">
            <v>28</v>
          </cell>
          <cell r="I230">
            <v>40</v>
          </cell>
          <cell r="J230" t="str">
            <v>MPLPER</v>
          </cell>
        </row>
        <row r="231">
          <cell r="B231" t="str">
            <v>Cowley</v>
          </cell>
          <cell r="C231">
            <v>20035</v>
          </cell>
          <cell r="D231" t="str">
            <v>na</v>
          </cell>
          <cell r="G231">
            <v>34.76</v>
          </cell>
          <cell r="H231">
            <v>39</v>
          </cell>
        </row>
        <row r="232">
          <cell r="B232" t="str">
            <v>Cowley</v>
          </cell>
          <cell r="C232">
            <v>20035</v>
          </cell>
          <cell r="D232">
            <v>17</v>
          </cell>
          <cell r="I232">
            <v>27</v>
          </cell>
          <cell r="J232">
            <v>3908</v>
          </cell>
          <cell r="K232">
            <v>3909</v>
          </cell>
          <cell r="L232">
            <v>3912</v>
          </cell>
          <cell r="M232">
            <v>4580</v>
          </cell>
          <cell r="N232">
            <v>4660</v>
          </cell>
          <cell r="O232">
            <v>4743</v>
          </cell>
          <cell r="P232">
            <v>4747</v>
          </cell>
          <cell r="Q232">
            <v>4750</v>
          </cell>
          <cell r="R232">
            <v>5866</v>
          </cell>
          <cell r="S232">
            <v>5972</v>
          </cell>
          <cell r="T232">
            <v>6063</v>
          </cell>
          <cell r="U232">
            <v>6382</v>
          </cell>
          <cell r="V232">
            <v>8849</v>
          </cell>
          <cell r="W232">
            <v>8859</v>
          </cell>
          <cell r="X232">
            <v>9998</v>
          </cell>
          <cell r="Y232">
            <v>4590</v>
          </cell>
          <cell r="Z232">
            <v>4645</v>
          </cell>
        </row>
        <row r="233">
          <cell r="B233" t="str">
            <v>Cowley</v>
          </cell>
          <cell r="C233">
            <v>20035</v>
          </cell>
          <cell r="D233">
            <v>8</v>
          </cell>
          <cell r="I233">
            <v>30</v>
          </cell>
          <cell r="J233">
            <v>3923</v>
          </cell>
          <cell r="K233">
            <v>4051</v>
          </cell>
          <cell r="L233">
            <v>4600</v>
          </cell>
          <cell r="M233">
            <v>4744</v>
          </cell>
          <cell r="N233">
            <v>5929</v>
          </cell>
          <cell r="O233">
            <v>7312</v>
          </cell>
          <cell r="P233">
            <v>8303</v>
          </cell>
          <cell r="Q233">
            <v>4742</v>
          </cell>
        </row>
        <row r="234">
          <cell r="B234" t="str">
            <v>Cowley</v>
          </cell>
          <cell r="C234">
            <v>20035</v>
          </cell>
          <cell r="D234">
            <v>9</v>
          </cell>
          <cell r="I234">
            <v>34</v>
          </cell>
          <cell r="J234">
            <v>3911</v>
          </cell>
          <cell r="K234">
            <v>3922</v>
          </cell>
          <cell r="L234">
            <v>4740</v>
          </cell>
          <cell r="M234">
            <v>5864</v>
          </cell>
          <cell r="N234">
            <v>6370</v>
          </cell>
          <cell r="O234">
            <v>6380</v>
          </cell>
          <cell r="P234">
            <v>7302</v>
          </cell>
          <cell r="Q234">
            <v>7303</v>
          </cell>
          <cell r="R234">
            <v>8203</v>
          </cell>
        </row>
        <row r="235">
          <cell r="B235" t="str">
            <v>Cowley</v>
          </cell>
          <cell r="C235">
            <v>20035</v>
          </cell>
          <cell r="D235">
            <v>9</v>
          </cell>
          <cell r="I235">
            <v>37</v>
          </cell>
          <cell r="J235">
            <v>2152</v>
          </cell>
          <cell r="K235">
            <v>3890</v>
          </cell>
          <cell r="L235">
            <v>4671</v>
          </cell>
          <cell r="M235">
            <v>5967</v>
          </cell>
          <cell r="N235">
            <v>5968</v>
          </cell>
          <cell r="O235">
            <v>5978</v>
          </cell>
          <cell r="P235">
            <v>6369</v>
          </cell>
          <cell r="Q235">
            <v>6403</v>
          </cell>
          <cell r="R235">
            <v>6402</v>
          </cell>
        </row>
        <row r="236">
          <cell r="B236" t="str">
            <v>Cowley</v>
          </cell>
          <cell r="C236">
            <v>20035</v>
          </cell>
          <cell r="D236">
            <v>5</v>
          </cell>
          <cell r="I236">
            <v>41</v>
          </cell>
          <cell r="J236">
            <v>3921</v>
          </cell>
          <cell r="K236">
            <v>5977</v>
          </cell>
          <cell r="L236">
            <v>6321</v>
          </cell>
          <cell r="M236">
            <v>6366</v>
          </cell>
          <cell r="N236">
            <v>6401</v>
          </cell>
        </row>
        <row r="237">
          <cell r="B237" t="str">
            <v>Cowley</v>
          </cell>
          <cell r="C237">
            <v>20035</v>
          </cell>
          <cell r="D237">
            <v>4</v>
          </cell>
          <cell r="I237">
            <v>44</v>
          </cell>
          <cell r="J237">
            <v>4052</v>
          </cell>
          <cell r="K237">
            <v>6224</v>
          </cell>
          <cell r="L237">
            <v>6254</v>
          </cell>
          <cell r="M237">
            <v>7301</v>
          </cell>
        </row>
        <row r="238">
          <cell r="B238" t="str">
            <v>Cowley</v>
          </cell>
          <cell r="C238">
            <v>20035</v>
          </cell>
          <cell r="D238">
            <v>3</v>
          </cell>
          <cell r="I238">
            <v>48</v>
          </cell>
          <cell r="J238">
            <v>5976</v>
          </cell>
          <cell r="K238">
            <v>6320</v>
          </cell>
          <cell r="L238">
            <v>8302</v>
          </cell>
        </row>
        <row r="239">
          <cell r="B239" t="str">
            <v>Cowley</v>
          </cell>
          <cell r="C239">
            <v>20035</v>
          </cell>
          <cell r="D239">
            <v>3</v>
          </cell>
          <cell r="I239">
            <v>51</v>
          </cell>
          <cell r="J239">
            <v>6220</v>
          </cell>
          <cell r="K239">
            <v>6240</v>
          </cell>
          <cell r="L239">
            <v>7170</v>
          </cell>
        </row>
        <row r="240">
          <cell r="B240" t="str">
            <v>Cowley</v>
          </cell>
          <cell r="C240">
            <v>20035</v>
          </cell>
          <cell r="D240" t="str">
            <v>na</v>
          </cell>
        </row>
        <row r="241">
          <cell r="B241" t="str">
            <v>Cowley</v>
          </cell>
          <cell r="C241">
            <v>20035</v>
          </cell>
          <cell r="D241" t="str">
            <v>na</v>
          </cell>
        </row>
        <row r="242">
          <cell r="B242" t="str">
            <v>Cowley</v>
          </cell>
          <cell r="C242">
            <v>20035</v>
          </cell>
          <cell r="D242" t="str">
            <v>na</v>
          </cell>
          <cell r="I242">
            <v>44</v>
          </cell>
          <cell r="J242" t="str">
            <v>MPLSEA</v>
          </cell>
        </row>
        <row r="243">
          <cell r="B243" t="str">
            <v>Cowley</v>
          </cell>
          <cell r="C243">
            <v>20035</v>
          </cell>
          <cell r="D243">
            <v>58</v>
          </cell>
          <cell r="E243">
            <v>34.758620689655174</v>
          </cell>
          <cell r="F243">
            <v>39</v>
          </cell>
          <cell r="I243">
            <v>52</v>
          </cell>
          <cell r="J243" t="str">
            <v>MPLPER</v>
          </cell>
        </row>
        <row r="244">
          <cell r="B244" t="str">
            <v>Crawford</v>
          </cell>
          <cell r="C244">
            <v>20037</v>
          </cell>
          <cell r="D244" t="str">
            <v>na</v>
          </cell>
          <cell r="G244">
            <v>42.42</v>
          </cell>
          <cell r="H244">
            <v>44.86</v>
          </cell>
        </row>
        <row r="245">
          <cell r="B245" t="str">
            <v>Crawford</v>
          </cell>
          <cell r="C245">
            <v>20037</v>
          </cell>
          <cell r="D245">
            <v>13</v>
          </cell>
          <cell r="I245">
            <v>30</v>
          </cell>
          <cell r="J245">
            <v>8693</v>
          </cell>
          <cell r="K245">
            <v>8755</v>
          </cell>
          <cell r="L245">
            <v>8761</v>
          </cell>
          <cell r="M245">
            <v>8771</v>
          </cell>
          <cell r="N245">
            <v>8801</v>
          </cell>
          <cell r="O245">
            <v>8870</v>
          </cell>
          <cell r="P245">
            <v>8873</v>
          </cell>
          <cell r="Q245">
            <v>8874</v>
          </cell>
          <cell r="R245">
            <v>9211</v>
          </cell>
          <cell r="S245">
            <v>8885</v>
          </cell>
          <cell r="T245">
            <v>8050</v>
          </cell>
          <cell r="U245">
            <v>8241</v>
          </cell>
          <cell r="V245">
            <v>8657</v>
          </cell>
        </row>
        <row r="246">
          <cell r="B246" t="str">
            <v>Crawford</v>
          </cell>
          <cell r="C246">
            <v>20037</v>
          </cell>
          <cell r="D246">
            <v>5</v>
          </cell>
          <cell r="I246">
            <v>34</v>
          </cell>
          <cell r="J246">
            <v>8735</v>
          </cell>
          <cell r="K246">
            <v>8749</v>
          </cell>
          <cell r="L246">
            <v>8875</v>
          </cell>
          <cell r="M246">
            <v>8100</v>
          </cell>
          <cell r="N246">
            <v>8300</v>
          </cell>
        </row>
        <row r="247">
          <cell r="B247" t="str">
            <v>Crawford</v>
          </cell>
          <cell r="C247">
            <v>20037</v>
          </cell>
          <cell r="D247">
            <v>9</v>
          </cell>
          <cell r="I247">
            <v>42</v>
          </cell>
          <cell r="J247">
            <v>8685</v>
          </cell>
          <cell r="K247">
            <v>8733</v>
          </cell>
          <cell r="L247">
            <v>8991</v>
          </cell>
          <cell r="M247">
            <v>8992</v>
          </cell>
          <cell r="N247">
            <v>8630</v>
          </cell>
          <cell r="O247">
            <v>8622</v>
          </cell>
          <cell r="P247">
            <v>8623</v>
          </cell>
          <cell r="Q247">
            <v>8624</v>
          </cell>
          <cell r="R247">
            <v>8670</v>
          </cell>
        </row>
        <row r="248">
          <cell r="B248" t="str">
            <v>Crawford</v>
          </cell>
          <cell r="C248">
            <v>20037</v>
          </cell>
          <cell r="D248">
            <v>5</v>
          </cell>
          <cell r="I248">
            <v>46</v>
          </cell>
          <cell r="J248">
            <v>8681</v>
          </cell>
          <cell r="K248">
            <v>8683</v>
          </cell>
          <cell r="L248">
            <v>8799</v>
          </cell>
          <cell r="M248">
            <v>8864</v>
          </cell>
          <cell r="N248">
            <v>8621</v>
          </cell>
        </row>
        <row r="249">
          <cell r="B249" t="str">
            <v>Crawford</v>
          </cell>
          <cell r="C249">
            <v>20037</v>
          </cell>
          <cell r="D249">
            <v>3</v>
          </cell>
          <cell r="I249">
            <v>50</v>
          </cell>
          <cell r="J249">
            <v>8863</v>
          </cell>
          <cell r="K249">
            <v>8200</v>
          </cell>
          <cell r="L249">
            <v>8460</v>
          </cell>
        </row>
        <row r="250">
          <cell r="B250" t="str">
            <v>Crawford</v>
          </cell>
          <cell r="C250">
            <v>20037</v>
          </cell>
          <cell r="D250">
            <v>9</v>
          </cell>
          <cell r="I250">
            <v>54</v>
          </cell>
          <cell r="J250">
            <v>8705</v>
          </cell>
          <cell r="K250">
            <v>8775</v>
          </cell>
          <cell r="L250">
            <v>8797</v>
          </cell>
          <cell r="M250">
            <v>8865</v>
          </cell>
          <cell r="N250">
            <v>8990</v>
          </cell>
          <cell r="O250">
            <v>8160</v>
          </cell>
          <cell r="P250">
            <v>8302</v>
          </cell>
          <cell r="Q250">
            <v>8643</v>
          </cell>
          <cell r="R250">
            <v>8679</v>
          </cell>
        </row>
        <row r="251">
          <cell r="B251" t="str">
            <v>Crawford</v>
          </cell>
          <cell r="C251">
            <v>20037</v>
          </cell>
          <cell r="D251">
            <v>4</v>
          </cell>
          <cell r="I251">
            <v>58</v>
          </cell>
          <cell r="J251">
            <v>8101</v>
          </cell>
          <cell r="K251">
            <v>8150</v>
          </cell>
          <cell r="L251">
            <v>8180</v>
          </cell>
          <cell r="M251">
            <v>8240</v>
          </cell>
        </row>
        <row r="252">
          <cell r="B252" t="str">
            <v>Crawford</v>
          </cell>
          <cell r="C252">
            <v>20037</v>
          </cell>
          <cell r="D252" t="str">
            <v>na</v>
          </cell>
        </row>
        <row r="253">
          <cell r="B253" t="str">
            <v>Crawford</v>
          </cell>
          <cell r="C253">
            <v>20037</v>
          </cell>
          <cell r="D253" t="str">
            <v>na</v>
          </cell>
        </row>
        <row r="254">
          <cell r="B254" t="str">
            <v>Crawford</v>
          </cell>
          <cell r="C254">
            <v>20037</v>
          </cell>
          <cell r="D254" t="str">
            <v>na</v>
          </cell>
        </row>
        <row r="255">
          <cell r="B255" t="str">
            <v>Crawford</v>
          </cell>
          <cell r="C255">
            <v>20037</v>
          </cell>
          <cell r="D255" t="str">
            <v>na</v>
          </cell>
          <cell r="I255">
            <v>48</v>
          </cell>
          <cell r="J255" t="str">
            <v>MPLSEA</v>
          </cell>
        </row>
        <row r="256">
          <cell r="B256" t="str">
            <v>Crawford</v>
          </cell>
          <cell r="C256">
            <v>20037</v>
          </cell>
          <cell r="D256">
            <v>48</v>
          </cell>
          <cell r="E256">
            <v>42.416666666666664</v>
          </cell>
          <cell r="F256">
            <v>44.857142857142854</v>
          </cell>
          <cell r="I256">
            <v>52</v>
          </cell>
          <cell r="J256" t="str">
            <v>MPLPER</v>
          </cell>
        </row>
        <row r="257">
          <cell r="B257" t="str">
            <v>Decatur</v>
          </cell>
          <cell r="C257">
            <v>20039</v>
          </cell>
          <cell r="D257" t="str">
            <v>na</v>
          </cell>
          <cell r="G257">
            <v>32.08</v>
          </cell>
          <cell r="H257">
            <v>32.71</v>
          </cell>
        </row>
        <row r="258">
          <cell r="B258" t="str">
            <v>Decatur</v>
          </cell>
          <cell r="C258">
            <v>20039</v>
          </cell>
          <cell r="D258">
            <v>7</v>
          </cell>
          <cell r="I258">
            <v>26</v>
          </cell>
          <cell r="J258">
            <v>1581</v>
          </cell>
          <cell r="K258">
            <v>2562</v>
          </cell>
          <cell r="L258">
            <v>2578</v>
          </cell>
          <cell r="M258">
            <v>2760</v>
          </cell>
          <cell r="N258">
            <v>2812</v>
          </cell>
          <cell r="O258">
            <v>2819</v>
          </cell>
          <cell r="P258">
            <v>2828</v>
          </cell>
        </row>
        <row r="259">
          <cell r="B259" t="str">
            <v>Decatur</v>
          </cell>
          <cell r="C259">
            <v>20039</v>
          </cell>
          <cell r="D259">
            <v>3</v>
          </cell>
          <cell r="I259">
            <v>28</v>
          </cell>
          <cell r="J259">
            <v>1580</v>
          </cell>
          <cell r="K259">
            <v>1741</v>
          </cell>
          <cell r="L259">
            <v>2582</v>
          </cell>
        </row>
        <row r="260">
          <cell r="B260" t="str">
            <v>Decatur</v>
          </cell>
          <cell r="C260">
            <v>20039</v>
          </cell>
          <cell r="D260">
            <v>1</v>
          </cell>
          <cell r="I260">
            <v>30</v>
          </cell>
          <cell r="J260">
            <v>2820</v>
          </cell>
        </row>
        <row r="261">
          <cell r="B261" t="str">
            <v>Decatur</v>
          </cell>
          <cell r="C261">
            <v>20039</v>
          </cell>
          <cell r="D261">
            <v>5</v>
          </cell>
          <cell r="I261">
            <v>32</v>
          </cell>
          <cell r="J261">
            <v>1141</v>
          </cell>
          <cell r="K261">
            <v>2177</v>
          </cell>
          <cell r="L261">
            <v>2202</v>
          </cell>
          <cell r="M261">
            <v>2817</v>
          </cell>
          <cell r="N261">
            <v>1859</v>
          </cell>
        </row>
        <row r="262">
          <cell r="B262" t="str">
            <v>Decatur</v>
          </cell>
          <cell r="C262">
            <v>20039</v>
          </cell>
          <cell r="D262">
            <v>2</v>
          </cell>
          <cell r="I262">
            <v>35</v>
          </cell>
          <cell r="J262">
            <v>2668</v>
          </cell>
          <cell r="K262">
            <v>2669</v>
          </cell>
        </row>
        <row r="263">
          <cell r="B263" t="str">
            <v>Decatur</v>
          </cell>
          <cell r="C263">
            <v>20039</v>
          </cell>
          <cell r="D263">
            <v>6</v>
          </cell>
          <cell r="I263">
            <v>38</v>
          </cell>
          <cell r="J263">
            <v>1125</v>
          </cell>
          <cell r="K263">
            <v>1560</v>
          </cell>
          <cell r="L263">
            <v>1620</v>
          </cell>
          <cell r="M263">
            <v>2236</v>
          </cell>
          <cell r="N263">
            <v>3561</v>
          </cell>
          <cell r="O263">
            <v>3755</v>
          </cell>
        </row>
        <row r="264">
          <cell r="B264" t="str">
            <v>Decatur</v>
          </cell>
          <cell r="C264">
            <v>20039</v>
          </cell>
          <cell r="D264">
            <v>2</v>
          </cell>
          <cell r="I264">
            <v>40</v>
          </cell>
          <cell r="J264">
            <v>2310</v>
          </cell>
          <cell r="K264">
            <v>2667</v>
          </cell>
        </row>
        <row r="265">
          <cell r="B265" t="str">
            <v>Decatur</v>
          </cell>
          <cell r="C265">
            <v>20039</v>
          </cell>
          <cell r="D265" t="str">
            <v>na</v>
          </cell>
        </row>
        <row r="266">
          <cell r="B266" t="str">
            <v>Decatur</v>
          </cell>
          <cell r="C266">
            <v>20039</v>
          </cell>
          <cell r="D266" t="str">
            <v>na</v>
          </cell>
        </row>
        <row r="267">
          <cell r="B267" t="str">
            <v>Decatur</v>
          </cell>
          <cell r="C267">
            <v>20039</v>
          </cell>
          <cell r="D267" t="str">
            <v>na</v>
          </cell>
        </row>
        <row r="268">
          <cell r="B268" t="str">
            <v>Decatur</v>
          </cell>
          <cell r="C268">
            <v>20039</v>
          </cell>
          <cell r="D268" t="str">
            <v>na</v>
          </cell>
          <cell r="I268">
            <v>32</v>
          </cell>
          <cell r="J268" t="str">
            <v>MPLSEA</v>
          </cell>
        </row>
        <row r="269">
          <cell r="B269" t="str">
            <v>Decatur</v>
          </cell>
          <cell r="C269">
            <v>20039</v>
          </cell>
          <cell r="D269">
            <v>26</v>
          </cell>
          <cell r="E269">
            <v>32.07692307692308</v>
          </cell>
          <cell r="F269">
            <v>32.714285714285715</v>
          </cell>
          <cell r="I269">
            <v>42</v>
          </cell>
          <cell r="J269" t="str">
            <v>MPLPER</v>
          </cell>
        </row>
        <row r="270">
          <cell r="B270" t="str">
            <v>Dickinson</v>
          </cell>
          <cell r="C270">
            <v>20041</v>
          </cell>
          <cell r="D270" t="str">
            <v>na</v>
          </cell>
          <cell r="G270">
            <v>44.45</v>
          </cell>
          <cell r="H270">
            <v>43.43</v>
          </cell>
        </row>
        <row r="271">
          <cell r="B271" t="str">
            <v>Dickinson</v>
          </cell>
          <cell r="C271">
            <v>20041</v>
          </cell>
          <cell r="D271">
            <v>9</v>
          </cell>
          <cell r="I271">
            <v>29</v>
          </cell>
          <cell r="J271">
            <v>3934</v>
          </cell>
          <cell r="K271">
            <v>4540</v>
          </cell>
          <cell r="L271">
            <v>4560</v>
          </cell>
          <cell r="M271">
            <v>4720</v>
          </cell>
          <cell r="N271">
            <v>4725</v>
          </cell>
          <cell r="O271">
            <v>7740</v>
          </cell>
          <cell r="P271">
            <v>9978</v>
          </cell>
          <cell r="Q271">
            <v>3396</v>
          </cell>
          <cell r="R271">
            <v>4590</v>
          </cell>
        </row>
        <row r="272">
          <cell r="B272" t="str">
            <v>Dickinson</v>
          </cell>
          <cell r="C272">
            <v>20041</v>
          </cell>
          <cell r="D272">
            <v>4</v>
          </cell>
          <cell r="I272">
            <v>36</v>
          </cell>
          <cell r="J272">
            <v>3900</v>
          </cell>
          <cell r="K272">
            <v>4555</v>
          </cell>
          <cell r="L272">
            <v>3545</v>
          </cell>
          <cell r="M272">
            <v>3617</v>
          </cell>
        </row>
        <row r="273">
          <cell r="B273" t="str">
            <v>Dickinson</v>
          </cell>
          <cell r="C273">
            <v>20041</v>
          </cell>
          <cell r="D273">
            <v>1</v>
          </cell>
          <cell r="I273">
            <v>40</v>
          </cell>
          <cell r="J273">
            <v>3932</v>
          </cell>
        </row>
        <row r="274">
          <cell r="B274" t="str">
            <v>Dickinson</v>
          </cell>
          <cell r="C274">
            <v>20041</v>
          </cell>
          <cell r="D274">
            <v>1</v>
          </cell>
          <cell r="I274">
            <v>44</v>
          </cell>
          <cell r="J274">
            <v>4673</v>
          </cell>
        </row>
        <row r="275">
          <cell r="B275" t="str">
            <v>Dickinson</v>
          </cell>
          <cell r="C275">
            <v>20041</v>
          </cell>
          <cell r="D275">
            <v>8</v>
          </cell>
          <cell r="I275">
            <v>48</v>
          </cell>
          <cell r="J275">
            <v>3824</v>
          </cell>
          <cell r="K275">
            <v>3830</v>
          </cell>
          <cell r="L275">
            <v>3890</v>
          </cell>
          <cell r="M275">
            <v>3906</v>
          </cell>
          <cell r="N275">
            <v>3936</v>
          </cell>
          <cell r="O275">
            <v>4735</v>
          </cell>
          <cell r="P275">
            <v>4783</v>
          </cell>
          <cell r="Q275">
            <v>3633</v>
          </cell>
        </row>
        <row r="276">
          <cell r="B276" t="str">
            <v>Dickinson</v>
          </cell>
          <cell r="C276">
            <v>20041</v>
          </cell>
          <cell r="D276">
            <v>10</v>
          </cell>
          <cell r="I276">
            <v>52</v>
          </cell>
          <cell r="J276">
            <v>3826</v>
          </cell>
          <cell r="K276">
            <v>3828</v>
          </cell>
          <cell r="L276">
            <v>3844</v>
          </cell>
          <cell r="M276">
            <v>4671</v>
          </cell>
          <cell r="N276">
            <v>4781</v>
          </cell>
          <cell r="O276">
            <v>6332</v>
          </cell>
          <cell r="P276">
            <v>2266</v>
          </cell>
          <cell r="Q276">
            <v>3492</v>
          </cell>
          <cell r="R276">
            <v>3625</v>
          </cell>
          <cell r="S276">
            <v>3735</v>
          </cell>
        </row>
        <row r="277">
          <cell r="B277" t="str">
            <v>Dickinson</v>
          </cell>
          <cell r="C277">
            <v>20041</v>
          </cell>
          <cell r="D277">
            <v>7</v>
          </cell>
          <cell r="I277">
            <v>55</v>
          </cell>
          <cell r="J277">
            <v>3775</v>
          </cell>
          <cell r="K277">
            <v>3827</v>
          </cell>
          <cell r="L277">
            <v>2177</v>
          </cell>
          <cell r="M277">
            <v>2181</v>
          </cell>
          <cell r="N277">
            <v>3561</v>
          </cell>
          <cell r="O277">
            <v>3720</v>
          </cell>
          <cell r="P277">
            <v>3725</v>
          </cell>
        </row>
        <row r="278">
          <cell r="B278" t="str">
            <v>Dickinson</v>
          </cell>
          <cell r="C278">
            <v>20041</v>
          </cell>
          <cell r="D278" t="str">
            <v>na</v>
          </cell>
        </row>
        <row r="279">
          <cell r="B279" t="str">
            <v>Dickinson</v>
          </cell>
          <cell r="C279">
            <v>20041</v>
          </cell>
          <cell r="D279" t="str">
            <v>na</v>
          </cell>
        </row>
        <row r="280">
          <cell r="B280" t="str">
            <v>Dickinson</v>
          </cell>
          <cell r="C280">
            <v>20041</v>
          </cell>
          <cell r="D280" t="str">
            <v>na</v>
          </cell>
        </row>
        <row r="281">
          <cell r="B281" t="str">
            <v>Dickinson</v>
          </cell>
          <cell r="C281">
            <v>20041</v>
          </cell>
          <cell r="D281" t="str">
            <v>na</v>
          </cell>
          <cell r="I281">
            <v>50</v>
          </cell>
          <cell r="J281" t="str">
            <v>MPLSEA</v>
          </cell>
        </row>
        <row r="282">
          <cell r="B282" t="str">
            <v>Dickinson</v>
          </cell>
          <cell r="C282">
            <v>20041</v>
          </cell>
          <cell r="D282">
            <v>40</v>
          </cell>
          <cell r="E282">
            <v>44.45</v>
          </cell>
          <cell r="F282">
            <v>43.428571428571431</v>
          </cell>
          <cell r="I282">
            <v>56</v>
          </cell>
          <cell r="J282" t="str">
            <v>MPLPER</v>
          </cell>
        </row>
        <row r="283">
          <cell r="B283" t="str">
            <v>Doniphan</v>
          </cell>
          <cell r="C283">
            <v>20043</v>
          </cell>
          <cell r="D283" t="str">
            <v>na</v>
          </cell>
          <cell r="G283">
            <v>77.95</v>
          </cell>
          <cell r="H283">
            <v>82.29</v>
          </cell>
        </row>
        <row r="284">
          <cell r="B284" t="str">
            <v>Doniphan</v>
          </cell>
          <cell r="C284">
            <v>20043</v>
          </cell>
          <cell r="D284">
            <v>12</v>
          </cell>
          <cell r="I284">
            <v>65</v>
          </cell>
          <cell r="J284">
            <v>4834</v>
          </cell>
          <cell r="K284">
            <v>7304</v>
          </cell>
          <cell r="L284">
            <v>7439</v>
          </cell>
          <cell r="M284">
            <v>7504</v>
          </cell>
          <cell r="N284">
            <v>7913</v>
          </cell>
          <cell r="O284">
            <v>7930</v>
          </cell>
          <cell r="P284">
            <v>7952</v>
          </cell>
          <cell r="Q284">
            <v>7970</v>
          </cell>
          <cell r="R284">
            <v>7982</v>
          </cell>
          <cell r="S284">
            <v>7216</v>
          </cell>
          <cell r="T284">
            <v>7215</v>
          </cell>
          <cell r="U284">
            <v>7080</v>
          </cell>
        </row>
        <row r="285">
          <cell r="B285" t="str">
            <v>Doniphan</v>
          </cell>
          <cell r="C285">
            <v>20043</v>
          </cell>
          <cell r="D285">
            <v>8</v>
          </cell>
          <cell r="I285">
            <v>70</v>
          </cell>
          <cell r="J285">
            <v>7303</v>
          </cell>
          <cell r="K285">
            <v>7436</v>
          </cell>
          <cell r="L285">
            <v>7710</v>
          </cell>
          <cell r="M285">
            <v>7765</v>
          </cell>
          <cell r="N285">
            <v>7911</v>
          </cell>
          <cell r="O285">
            <v>7925</v>
          </cell>
          <cell r="P285">
            <v>7971</v>
          </cell>
          <cell r="Q285">
            <v>7981</v>
          </cell>
        </row>
        <row r="286">
          <cell r="B286" t="str">
            <v>Doniphan</v>
          </cell>
          <cell r="C286">
            <v>20043</v>
          </cell>
          <cell r="D286">
            <v>6</v>
          </cell>
          <cell r="I286">
            <v>75</v>
          </cell>
          <cell r="J286">
            <v>7743</v>
          </cell>
          <cell r="K286">
            <v>7760</v>
          </cell>
          <cell r="L286">
            <v>7762</v>
          </cell>
          <cell r="M286">
            <v>7790</v>
          </cell>
          <cell r="N286">
            <v>7954</v>
          </cell>
          <cell r="O286">
            <v>7953</v>
          </cell>
        </row>
        <row r="287">
          <cell r="B287" t="str">
            <v>Doniphan</v>
          </cell>
          <cell r="C287">
            <v>20043</v>
          </cell>
          <cell r="D287">
            <v>4</v>
          </cell>
          <cell r="I287">
            <v>80</v>
          </cell>
          <cell r="J287">
            <v>7681</v>
          </cell>
          <cell r="K287">
            <v>7434</v>
          </cell>
          <cell r="L287">
            <v>7770</v>
          </cell>
          <cell r="M287">
            <v>7683</v>
          </cell>
        </row>
        <row r="288">
          <cell r="B288" t="str">
            <v>Doniphan</v>
          </cell>
          <cell r="C288">
            <v>20043</v>
          </cell>
          <cell r="D288">
            <v>5</v>
          </cell>
          <cell r="I288">
            <v>90</v>
          </cell>
          <cell r="J288">
            <v>7051</v>
          </cell>
          <cell r="K288">
            <v>7060</v>
          </cell>
          <cell r="L288">
            <v>7207</v>
          </cell>
          <cell r="M288">
            <v>7741</v>
          </cell>
          <cell r="N288">
            <v>7750</v>
          </cell>
        </row>
        <row r="289">
          <cell r="B289" t="str">
            <v>Doniphan</v>
          </cell>
          <cell r="C289">
            <v>20043</v>
          </cell>
          <cell r="D289">
            <v>6</v>
          </cell>
          <cell r="I289">
            <v>94</v>
          </cell>
          <cell r="J289">
            <v>7170</v>
          </cell>
          <cell r="K289">
            <v>7206</v>
          </cell>
          <cell r="L289">
            <v>7293</v>
          </cell>
          <cell r="M289">
            <v>7963</v>
          </cell>
          <cell r="N289">
            <v>7964</v>
          </cell>
          <cell r="O289">
            <v>7966</v>
          </cell>
        </row>
        <row r="290">
          <cell r="B290" t="str">
            <v>Doniphan</v>
          </cell>
          <cell r="C290">
            <v>20043</v>
          </cell>
          <cell r="D290">
            <v>3</v>
          </cell>
          <cell r="I290">
            <v>102</v>
          </cell>
          <cell r="J290">
            <v>7050</v>
          </cell>
          <cell r="K290">
            <v>7290</v>
          </cell>
          <cell r="L290">
            <v>7851</v>
          </cell>
        </row>
        <row r="291">
          <cell r="B291" t="str">
            <v>Doniphan</v>
          </cell>
          <cell r="C291">
            <v>20043</v>
          </cell>
          <cell r="D291" t="str">
            <v>na</v>
          </cell>
        </row>
        <row r="292">
          <cell r="B292" t="str">
            <v>Doniphan</v>
          </cell>
          <cell r="C292">
            <v>20043</v>
          </cell>
          <cell r="D292" t="str">
            <v>na</v>
          </cell>
        </row>
        <row r="293">
          <cell r="B293" t="str">
            <v>Doniphan</v>
          </cell>
          <cell r="C293">
            <v>20043</v>
          </cell>
          <cell r="D293" t="str">
            <v>na</v>
          </cell>
        </row>
        <row r="294">
          <cell r="B294" t="str">
            <v>Doniphan</v>
          </cell>
          <cell r="C294">
            <v>20043</v>
          </cell>
          <cell r="D294" t="str">
            <v>na</v>
          </cell>
          <cell r="I294">
            <v>62</v>
          </cell>
          <cell r="J294" t="str">
            <v>MPLSEA</v>
          </cell>
        </row>
        <row r="295">
          <cell r="B295" t="str">
            <v>Doniphan</v>
          </cell>
          <cell r="C295">
            <v>20043</v>
          </cell>
          <cell r="D295">
            <v>44</v>
          </cell>
          <cell r="E295">
            <v>77.954545454545453</v>
          </cell>
          <cell r="F295">
            <v>82.285714285714292</v>
          </cell>
          <cell r="I295">
            <v>66</v>
          </cell>
          <cell r="J295" t="str">
            <v>MPLPER</v>
          </cell>
        </row>
        <row r="296">
          <cell r="B296" t="str">
            <v>Douglas</v>
          </cell>
          <cell r="C296">
            <v>20045</v>
          </cell>
          <cell r="D296" t="str">
            <v>na</v>
          </cell>
          <cell r="G296">
            <v>60.86</v>
          </cell>
          <cell r="H296">
            <v>61.29</v>
          </cell>
        </row>
        <row r="297">
          <cell r="B297" t="str">
            <v>Douglas</v>
          </cell>
          <cell r="C297">
            <v>20045</v>
          </cell>
          <cell r="D297">
            <v>19</v>
          </cell>
          <cell r="I297">
            <v>44</v>
          </cell>
          <cell r="J297">
            <v>7658</v>
          </cell>
          <cell r="K297">
            <v>4752</v>
          </cell>
          <cell r="L297">
            <v>7089</v>
          </cell>
          <cell r="M297">
            <v>7210</v>
          </cell>
          <cell r="N297">
            <v>7441</v>
          </cell>
          <cell r="O297">
            <v>7602</v>
          </cell>
          <cell r="P297">
            <v>7649</v>
          </cell>
          <cell r="Q297">
            <v>7651</v>
          </cell>
          <cell r="R297">
            <v>7652</v>
          </cell>
          <cell r="S297">
            <v>7657</v>
          </cell>
          <cell r="T297">
            <v>8626</v>
          </cell>
          <cell r="U297">
            <v>8627</v>
          </cell>
          <cell r="V297">
            <v>8659</v>
          </cell>
          <cell r="W297">
            <v>8661</v>
          </cell>
          <cell r="X297">
            <v>8755</v>
          </cell>
          <cell r="Y297">
            <v>8791</v>
          </cell>
          <cell r="Z297">
            <v>8911</v>
          </cell>
          <cell r="AA297">
            <v>9211</v>
          </cell>
          <cell r="AB297">
            <v>7607</v>
          </cell>
        </row>
        <row r="298">
          <cell r="B298" t="str">
            <v>Douglas</v>
          </cell>
          <cell r="C298">
            <v>20045</v>
          </cell>
          <cell r="D298">
            <v>6</v>
          </cell>
          <cell r="I298">
            <v>50</v>
          </cell>
          <cell r="J298">
            <v>7280</v>
          </cell>
          <cell r="K298">
            <v>7282</v>
          </cell>
          <cell r="L298">
            <v>7304</v>
          </cell>
          <cell r="M298">
            <v>8757</v>
          </cell>
          <cell r="N298">
            <v>8775</v>
          </cell>
          <cell r="O298">
            <v>8964</v>
          </cell>
        </row>
        <row r="299">
          <cell r="B299" t="str">
            <v>Douglas</v>
          </cell>
          <cell r="C299">
            <v>20045</v>
          </cell>
          <cell r="D299">
            <v>8</v>
          </cell>
          <cell r="I299">
            <v>55</v>
          </cell>
          <cell r="J299">
            <v>7088</v>
          </cell>
          <cell r="K299">
            <v>7230</v>
          </cell>
          <cell r="L299">
            <v>7307</v>
          </cell>
          <cell r="M299">
            <v>7433</v>
          </cell>
          <cell r="N299">
            <v>7601</v>
          </cell>
          <cell r="O299">
            <v>8301</v>
          </cell>
          <cell r="P299">
            <v>8695</v>
          </cell>
          <cell r="Q299">
            <v>7604</v>
          </cell>
        </row>
        <row r="300">
          <cell r="B300" t="str">
            <v>Douglas</v>
          </cell>
          <cell r="C300">
            <v>20045</v>
          </cell>
          <cell r="D300">
            <v>9</v>
          </cell>
          <cell r="I300">
            <v>61</v>
          </cell>
          <cell r="J300">
            <v>7302</v>
          </cell>
          <cell r="K300">
            <v>7325</v>
          </cell>
          <cell r="L300">
            <v>7460</v>
          </cell>
          <cell r="M300">
            <v>7502</v>
          </cell>
          <cell r="N300">
            <v>7503</v>
          </cell>
          <cell r="O300">
            <v>7600</v>
          </cell>
          <cell r="P300">
            <v>8300</v>
          </cell>
          <cell r="Q300">
            <v>8621</v>
          </cell>
          <cell r="R300">
            <v>8912</v>
          </cell>
        </row>
        <row r="301">
          <cell r="B301" t="str">
            <v>Douglas</v>
          </cell>
          <cell r="C301">
            <v>20045</v>
          </cell>
          <cell r="D301">
            <v>13</v>
          </cell>
          <cell r="I301">
            <v>67</v>
          </cell>
          <cell r="J301">
            <v>7055</v>
          </cell>
          <cell r="K301">
            <v>7105</v>
          </cell>
          <cell r="L301">
            <v>7208</v>
          </cell>
          <cell r="M301">
            <v>7301</v>
          </cell>
          <cell r="N301">
            <v>7425</v>
          </cell>
          <cell r="O301">
            <v>7500</v>
          </cell>
          <cell r="P301">
            <v>7535</v>
          </cell>
          <cell r="Q301">
            <v>8201</v>
          </cell>
          <cell r="R301">
            <v>8961</v>
          </cell>
          <cell r="S301">
            <v>7090</v>
          </cell>
          <cell r="T301">
            <v>7091</v>
          </cell>
          <cell r="U301">
            <v>7603</v>
          </cell>
          <cell r="V301">
            <v>8962</v>
          </cell>
        </row>
        <row r="302">
          <cell r="B302" t="str">
            <v>Douglas</v>
          </cell>
          <cell r="C302">
            <v>20045</v>
          </cell>
          <cell r="D302">
            <v>14</v>
          </cell>
          <cell r="I302">
            <v>73</v>
          </cell>
          <cell r="J302">
            <v>7031</v>
          </cell>
          <cell r="K302">
            <v>7036</v>
          </cell>
          <cell r="L302">
            <v>7107</v>
          </cell>
          <cell r="M302">
            <v>7260</v>
          </cell>
          <cell r="N302">
            <v>7261</v>
          </cell>
          <cell r="O302">
            <v>7423</v>
          </cell>
          <cell r="P302">
            <v>7530</v>
          </cell>
          <cell r="Q302">
            <v>8302</v>
          </cell>
          <cell r="R302">
            <v>8501</v>
          </cell>
          <cell r="S302">
            <v>7051</v>
          </cell>
          <cell r="T302">
            <v>7127</v>
          </cell>
          <cell r="U302">
            <v>7128</v>
          </cell>
          <cell r="V302">
            <v>7155</v>
          </cell>
          <cell r="W302">
            <v>8160</v>
          </cell>
        </row>
        <row r="303">
          <cell r="B303" t="str">
            <v>Douglas</v>
          </cell>
          <cell r="C303">
            <v>20045</v>
          </cell>
          <cell r="D303">
            <v>10</v>
          </cell>
          <cell r="I303">
            <v>79</v>
          </cell>
          <cell r="J303">
            <v>7050</v>
          </cell>
          <cell r="K303">
            <v>7035</v>
          </cell>
          <cell r="L303">
            <v>7106</v>
          </cell>
          <cell r="M303">
            <v>7123</v>
          </cell>
          <cell r="N303">
            <v>7176</v>
          </cell>
          <cell r="O303">
            <v>7213</v>
          </cell>
          <cell r="P303">
            <v>7214</v>
          </cell>
          <cell r="Q303">
            <v>7170</v>
          </cell>
          <cell r="R303">
            <v>7173</v>
          </cell>
          <cell r="S303">
            <v>7852</v>
          </cell>
        </row>
        <row r="304">
          <cell r="B304" t="str">
            <v>Douglas</v>
          </cell>
          <cell r="C304">
            <v>20045</v>
          </cell>
          <cell r="D304" t="str">
            <v>na</v>
          </cell>
        </row>
        <row r="305">
          <cell r="B305" t="str">
            <v>Douglas</v>
          </cell>
          <cell r="C305">
            <v>20045</v>
          </cell>
          <cell r="D305" t="str">
            <v>na</v>
          </cell>
        </row>
        <row r="306">
          <cell r="B306" t="str">
            <v>Douglas</v>
          </cell>
          <cell r="C306">
            <v>20045</v>
          </cell>
          <cell r="D306" t="str">
            <v>na</v>
          </cell>
        </row>
        <row r="307">
          <cell r="B307" t="str">
            <v>Douglas</v>
          </cell>
          <cell r="C307">
            <v>20045</v>
          </cell>
          <cell r="D307" t="str">
            <v>na</v>
          </cell>
          <cell r="I307">
            <v>62</v>
          </cell>
          <cell r="J307" t="str">
            <v>MPLSEA</v>
          </cell>
        </row>
        <row r="308">
          <cell r="B308" t="str">
            <v>Douglas</v>
          </cell>
          <cell r="C308">
            <v>20045</v>
          </cell>
          <cell r="D308">
            <v>79</v>
          </cell>
          <cell r="E308">
            <v>60.860759493670884</v>
          </cell>
          <cell r="F308">
            <v>61.285714285714285</v>
          </cell>
          <cell r="I308">
            <v>66</v>
          </cell>
          <cell r="J308" t="str">
            <v>MPLPER</v>
          </cell>
        </row>
        <row r="309">
          <cell r="B309" t="str">
            <v>Edwards</v>
          </cell>
          <cell r="C309">
            <v>20047</v>
          </cell>
          <cell r="D309" t="str">
            <v>na</v>
          </cell>
          <cell r="G309">
            <v>27.86</v>
          </cell>
          <cell r="H309">
            <v>30</v>
          </cell>
        </row>
        <row r="310">
          <cell r="B310" t="str">
            <v>Edwards</v>
          </cell>
          <cell r="C310">
            <v>20047</v>
          </cell>
          <cell r="D310">
            <v>10</v>
          </cell>
          <cell r="I310">
            <v>21</v>
          </cell>
          <cell r="J310">
            <v>2714</v>
          </cell>
          <cell r="K310">
            <v>5632</v>
          </cell>
          <cell r="L310">
            <v>5941</v>
          </cell>
          <cell r="M310">
            <v>5972</v>
          </cell>
          <cell r="N310">
            <v>1183</v>
          </cell>
          <cell r="O310">
            <v>1187</v>
          </cell>
          <cell r="P310">
            <v>2153</v>
          </cell>
          <cell r="Q310">
            <v>2234</v>
          </cell>
          <cell r="R310">
            <v>2562</v>
          </cell>
          <cell r="S310">
            <v>2586</v>
          </cell>
        </row>
        <row r="311">
          <cell r="B311" t="str">
            <v>Edwards</v>
          </cell>
          <cell r="C311">
            <v>20047</v>
          </cell>
          <cell r="D311">
            <v>8</v>
          </cell>
          <cell r="I311">
            <v>23</v>
          </cell>
          <cell r="J311">
            <v>5561</v>
          </cell>
          <cell r="K311">
            <v>5633</v>
          </cell>
          <cell r="L311">
            <v>5670</v>
          </cell>
          <cell r="M311">
            <v>5671</v>
          </cell>
          <cell r="N311">
            <v>5863</v>
          </cell>
          <cell r="O311">
            <v>5929</v>
          </cell>
          <cell r="P311">
            <v>5938</v>
          </cell>
          <cell r="Q311">
            <v>5928</v>
          </cell>
        </row>
        <row r="312">
          <cell r="B312" t="str">
            <v>Edwards</v>
          </cell>
          <cell r="C312">
            <v>20047</v>
          </cell>
          <cell r="D312">
            <v>6</v>
          </cell>
          <cell r="I312">
            <v>26</v>
          </cell>
          <cell r="J312">
            <v>5693</v>
          </cell>
          <cell r="K312">
            <v>5935</v>
          </cell>
          <cell r="L312">
            <v>5969</v>
          </cell>
          <cell r="M312">
            <v>6333</v>
          </cell>
          <cell r="N312">
            <v>1185</v>
          </cell>
          <cell r="O312">
            <v>2152</v>
          </cell>
        </row>
        <row r="313">
          <cell r="B313" t="str">
            <v>Edwards</v>
          </cell>
          <cell r="C313">
            <v>20047</v>
          </cell>
          <cell r="D313">
            <v>10</v>
          </cell>
          <cell r="I313">
            <v>29</v>
          </cell>
          <cell r="J313">
            <v>2630</v>
          </cell>
          <cell r="K313">
            <v>2670</v>
          </cell>
          <cell r="L313">
            <v>2817</v>
          </cell>
          <cell r="M313">
            <v>5690</v>
          </cell>
          <cell r="N313">
            <v>5861</v>
          </cell>
          <cell r="O313">
            <v>6330</v>
          </cell>
          <cell r="P313">
            <v>5865</v>
          </cell>
          <cell r="Q313">
            <v>2614</v>
          </cell>
          <cell r="R313">
            <v>2615</v>
          </cell>
          <cell r="S313">
            <v>2629</v>
          </cell>
        </row>
        <row r="314">
          <cell r="B314" t="str">
            <v>Edwards</v>
          </cell>
          <cell r="C314">
            <v>20047</v>
          </cell>
          <cell r="D314">
            <v>7</v>
          </cell>
          <cell r="I314">
            <v>31</v>
          </cell>
          <cell r="J314">
            <v>5732</v>
          </cell>
          <cell r="K314">
            <v>5860</v>
          </cell>
          <cell r="L314">
            <v>5910</v>
          </cell>
          <cell r="M314">
            <v>5964</v>
          </cell>
          <cell r="N314">
            <v>2235</v>
          </cell>
          <cell r="O314">
            <v>2613</v>
          </cell>
          <cell r="P314">
            <v>2628</v>
          </cell>
        </row>
        <row r="315">
          <cell r="B315" t="str">
            <v>Edwards</v>
          </cell>
          <cell r="C315">
            <v>20047</v>
          </cell>
          <cell r="D315">
            <v>4</v>
          </cell>
          <cell r="I315">
            <v>34</v>
          </cell>
          <cell r="J315">
            <v>2668</v>
          </cell>
          <cell r="K315">
            <v>5893</v>
          </cell>
          <cell r="L315">
            <v>5916</v>
          </cell>
          <cell r="M315">
            <v>6224</v>
          </cell>
        </row>
        <row r="316">
          <cell r="B316" t="str">
            <v>Edwards</v>
          </cell>
          <cell r="C316">
            <v>20047</v>
          </cell>
          <cell r="D316">
            <v>3</v>
          </cell>
          <cell r="I316">
            <v>37</v>
          </cell>
          <cell r="J316">
            <v>2684</v>
          </cell>
          <cell r="K316">
            <v>5909</v>
          </cell>
          <cell r="L316">
            <v>2612</v>
          </cell>
        </row>
        <row r="317">
          <cell r="B317" t="str">
            <v>Edwards</v>
          </cell>
          <cell r="C317">
            <v>20047</v>
          </cell>
          <cell r="D317">
            <v>3</v>
          </cell>
          <cell r="I317">
            <v>39</v>
          </cell>
          <cell r="J317">
            <v>3755</v>
          </cell>
          <cell r="K317">
            <v>5892</v>
          </cell>
          <cell r="L317">
            <v>2266</v>
          </cell>
        </row>
        <row r="318">
          <cell r="B318" t="str">
            <v>Edwards</v>
          </cell>
          <cell r="C318">
            <v>20047</v>
          </cell>
          <cell r="D318" t="str">
            <v>na</v>
          </cell>
        </row>
        <row r="319">
          <cell r="B319" t="str">
            <v>Edwards</v>
          </cell>
          <cell r="C319">
            <v>20047</v>
          </cell>
          <cell r="D319" t="str">
            <v>na</v>
          </cell>
        </row>
        <row r="320">
          <cell r="B320" t="str">
            <v>Edwards</v>
          </cell>
          <cell r="C320">
            <v>20047</v>
          </cell>
          <cell r="D320" t="str">
            <v>na</v>
          </cell>
          <cell r="I320">
            <v>34</v>
          </cell>
          <cell r="J320" t="str">
            <v>MPLSEA</v>
          </cell>
        </row>
        <row r="321">
          <cell r="B321" t="str">
            <v>Edwards</v>
          </cell>
          <cell r="C321">
            <v>20047</v>
          </cell>
          <cell r="D321">
            <v>51</v>
          </cell>
          <cell r="E321">
            <v>27.862745098039216</v>
          </cell>
          <cell r="F321">
            <v>30</v>
          </cell>
          <cell r="I321">
            <v>42</v>
          </cell>
          <cell r="J321" t="str">
            <v>MPLPER</v>
          </cell>
        </row>
        <row r="322">
          <cell r="B322" t="str">
            <v>Elk</v>
          </cell>
          <cell r="C322">
            <v>20049</v>
          </cell>
          <cell r="D322" t="str">
            <v>na</v>
          </cell>
          <cell r="G322">
            <v>34.15</v>
          </cell>
          <cell r="H322">
            <v>35</v>
          </cell>
        </row>
        <row r="323">
          <cell r="B323" t="str">
            <v>Elk</v>
          </cell>
          <cell r="C323">
            <v>20049</v>
          </cell>
          <cell r="D323">
            <v>8</v>
          </cell>
          <cell r="I323">
            <v>24</v>
          </cell>
          <cell r="J323">
            <v>4520</v>
          </cell>
          <cell r="K323">
            <v>4570</v>
          </cell>
          <cell r="L323">
            <v>4580</v>
          </cell>
          <cell r="M323">
            <v>4660</v>
          </cell>
          <cell r="N323">
            <v>4746</v>
          </cell>
          <cell r="O323">
            <v>6930</v>
          </cell>
          <cell r="P323">
            <v>6972</v>
          </cell>
          <cell r="Q323">
            <v>8649</v>
          </cell>
        </row>
        <row r="324">
          <cell r="B324" t="str">
            <v>Elk</v>
          </cell>
          <cell r="C324">
            <v>20049</v>
          </cell>
          <cell r="D324">
            <v>9</v>
          </cell>
          <cell r="I324">
            <v>27</v>
          </cell>
          <cell r="J324">
            <v>4590</v>
          </cell>
          <cell r="K324">
            <v>4645</v>
          </cell>
          <cell r="L324">
            <v>4750</v>
          </cell>
          <cell r="M324">
            <v>6951</v>
          </cell>
          <cell r="N324">
            <v>6970</v>
          </cell>
          <cell r="O324">
            <v>6981</v>
          </cell>
          <cell r="P324">
            <v>7306</v>
          </cell>
          <cell r="Q324">
            <v>8737</v>
          </cell>
          <cell r="R324">
            <v>8885</v>
          </cell>
        </row>
        <row r="325">
          <cell r="B325" t="str">
            <v>Elk</v>
          </cell>
          <cell r="C325">
            <v>20049</v>
          </cell>
          <cell r="D325">
            <v>9</v>
          </cell>
          <cell r="I325">
            <v>30</v>
          </cell>
          <cell r="J325">
            <v>4051</v>
          </cell>
          <cell r="K325">
            <v>4600</v>
          </cell>
          <cell r="L325">
            <v>8201</v>
          </cell>
          <cell r="M325">
            <v>8203</v>
          </cell>
          <cell r="N325">
            <v>8300</v>
          </cell>
          <cell r="O325">
            <v>8691</v>
          </cell>
          <cell r="P325">
            <v>8735</v>
          </cell>
          <cell r="Q325">
            <v>8751</v>
          </cell>
          <cell r="R325">
            <v>8763</v>
          </cell>
        </row>
        <row r="326">
          <cell r="B326" t="str">
            <v>Elk</v>
          </cell>
          <cell r="C326">
            <v>20049</v>
          </cell>
          <cell r="D326">
            <v>5</v>
          </cell>
          <cell r="I326">
            <v>33</v>
          </cell>
          <cell r="J326">
            <v>4640</v>
          </cell>
          <cell r="K326">
            <v>8623</v>
          </cell>
          <cell r="L326">
            <v>8625</v>
          </cell>
          <cell r="M326">
            <v>8729</v>
          </cell>
          <cell r="N326">
            <v>8733</v>
          </cell>
        </row>
        <row r="327">
          <cell r="B327" t="str">
            <v>Elk</v>
          </cell>
          <cell r="C327">
            <v>20049</v>
          </cell>
          <cell r="D327">
            <v>3</v>
          </cell>
          <cell r="I327">
            <v>37</v>
          </cell>
          <cell r="J327">
            <v>4740</v>
          </cell>
          <cell r="K327">
            <v>7302</v>
          </cell>
          <cell r="L327">
            <v>8683</v>
          </cell>
        </row>
        <row r="328">
          <cell r="B328" t="str">
            <v>Elk</v>
          </cell>
          <cell r="C328">
            <v>20049</v>
          </cell>
          <cell r="D328">
            <v>4</v>
          </cell>
          <cell r="I328">
            <v>40</v>
          </cell>
          <cell r="J328">
            <v>6980</v>
          </cell>
          <cell r="K328">
            <v>8620</v>
          </cell>
          <cell r="L328">
            <v>8621</v>
          </cell>
          <cell r="M328">
            <v>4744</v>
          </cell>
        </row>
        <row r="329">
          <cell r="B329" t="str">
            <v>Elk</v>
          </cell>
          <cell r="C329">
            <v>20049</v>
          </cell>
          <cell r="D329">
            <v>7</v>
          </cell>
          <cell r="I329">
            <v>43</v>
          </cell>
          <cell r="J329">
            <v>3890</v>
          </cell>
          <cell r="K329">
            <v>6960</v>
          </cell>
          <cell r="L329">
            <v>6961</v>
          </cell>
          <cell r="M329">
            <v>7301</v>
          </cell>
          <cell r="N329">
            <v>8679</v>
          </cell>
          <cell r="O329">
            <v>8775</v>
          </cell>
          <cell r="P329">
            <v>8961</v>
          </cell>
        </row>
        <row r="330">
          <cell r="B330" t="str">
            <v>Elk</v>
          </cell>
          <cell r="C330">
            <v>20049</v>
          </cell>
          <cell r="D330">
            <v>8</v>
          </cell>
          <cell r="I330">
            <v>46</v>
          </cell>
          <cell r="J330">
            <v>4020</v>
          </cell>
          <cell r="K330">
            <v>4052</v>
          </cell>
          <cell r="L330">
            <v>7170</v>
          </cell>
          <cell r="M330">
            <v>8151</v>
          </cell>
          <cell r="N330">
            <v>8302</v>
          </cell>
          <cell r="O330">
            <v>8643</v>
          </cell>
          <cell r="P330">
            <v>8838</v>
          </cell>
          <cell r="Q330">
            <v>8501</v>
          </cell>
        </row>
        <row r="331">
          <cell r="B331" t="str">
            <v>Elk</v>
          </cell>
          <cell r="C331">
            <v>20049</v>
          </cell>
          <cell r="D331" t="str">
            <v>na</v>
          </cell>
        </row>
        <row r="332">
          <cell r="B332" t="str">
            <v>Elk</v>
          </cell>
          <cell r="C332">
            <v>20049</v>
          </cell>
          <cell r="D332" t="str">
            <v>na</v>
          </cell>
        </row>
        <row r="333">
          <cell r="B333" t="str">
            <v>Elk</v>
          </cell>
          <cell r="C333">
            <v>20049</v>
          </cell>
          <cell r="D333" t="str">
            <v>na</v>
          </cell>
          <cell r="I333">
            <v>46</v>
          </cell>
          <cell r="J333" t="str">
            <v>MPLSEA</v>
          </cell>
        </row>
        <row r="334">
          <cell r="B334" t="str">
            <v>Elk</v>
          </cell>
          <cell r="C334">
            <v>20049</v>
          </cell>
          <cell r="D334">
            <v>53</v>
          </cell>
          <cell r="E334">
            <v>34.150943396226417</v>
          </cell>
          <cell r="F334">
            <v>35</v>
          </cell>
          <cell r="I334">
            <v>50</v>
          </cell>
          <cell r="J334" t="str">
            <v>MPLPER</v>
          </cell>
        </row>
        <row r="335">
          <cell r="B335" t="str">
            <v>Ellis</v>
          </cell>
          <cell r="C335">
            <v>20051</v>
          </cell>
          <cell r="D335" t="str">
            <v>na</v>
          </cell>
          <cell r="G335">
            <v>28.37</v>
          </cell>
          <cell r="H335">
            <v>30</v>
          </cell>
        </row>
        <row r="336">
          <cell r="B336" t="str">
            <v>Ellis</v>
          </cell>
          <cell r="C336">
            <v>20051</v>
          </cell>
          <cell r="D336">
            <v>24</v>
          </cell>
          <cell r="I336">
            <v>21</v>
          </cell>
          <cell r="J336">
            <v>1520</v>
          </cell>
          <cell r="K336">
            <v>2112</v>
          </cell>
          <cell r="L336">
            <v>2113</v>
          </cell>
          <cell r="M336">
            <v>2521</v>
          </cell>
          <cell r="N336">
            <v>2540</v>
          </cell>
          <cell r="O336">
            <v>2546</v>
          </cell>
          <cell r="P336">
            <v>2562</v>
          </cell>
          <cell r="Q336">
            <v>2564</v>
          </cell>
          <cell r="R336">
            <v>2566</v>
          </cell>
          <cell r="S336">
            <v>2568</v>
          </cell>
          <cell r="T336">
            <v>2590</v>
          </cell>
          <cell r="U336">
            <v>2592</v>
          </cell>
          <cell r="V336">
            <v>2594</v>
          </cell>
          <cell r="W336">
            <v>2598</v>
          </cell>
          <cell r="X336">
            <v>2601</v>
          </cell>
          <cell r="Y336">
            <v>2607</v>
          </cell>
          <cell r="Z336">
            <v>2658</v>
          </cell>
          <cell r="AA336">
            <v>2702</v>
          </cell>
          <cell r="AB336">
            <v>2703</v>
          </cell>
          <cell r="AC336">
            <v>2720</v>
          </cell>
          <cell r="AD336">
            <v>2754</v>
          </cell>
          <cell r="AE336">
            <v>2954</v>
          </cell>
          <cell r="AF336">
            <v>9982</v>
          </cell>
          <cell r="AG336">
            <v>2660</v>
          </cell>
        </row>
        <row r="337">
          <cell r="B337" t="str">
            <v>Ellis</v>
          </cell>
          <cell r="C337">
            <v>20051</v>
          </cell>
          <cell r="D337">
            <v>9</v>
          </cell>
          <cell r="I337">
            <v>23</v>
          </cell>
          <cell r="J337">
            <v>2100</v>
          </cell>
          <cell r="K337">
            <v>2107</v>
          </cell>
          <cell r="L337">
            <v>2524</v>
          </cell>
          <cell r="M337">
            <v>2537</v>
          </cell>
          <cell r="N337">
            <v>2726</v>
          </cell>
          <cell r="O337">
            <v>2952</v>
          </cell>
          <cell r="P337">
            <v>2953</v>
          </cell>
          <cell r="Q337">
            <v>2955</v>
          </cell>
          <cell r="R337">
            <v>3765</v>
          </cell>
        </row>
        <row r="338">
          <cell r="B338" t="str">
            <v>Ellis</v>
          </cell>
          <cell r="C338">
            <v>20051</v>
          </cell>
          <cell r="D338">
            <v>4</v>
          </cell>
          <cell r="I338">
            <v>26</v>
          </cell>
          <cell r="J338">
            <v>2225</v>
          </cell>
          <cell r="K338">
            <v>2288</v>
          </cell>
          <cell r="L338">
            <v>2520</v>
          </cell>
          <cell r="M338">
            <v>2618</v>
          </cell>
        </row>
        <row r="339">
          <cell r="B339" t="str">
            <v>Ellis</v>
          </cell>
          <cell r="C339">
            <v>20051</v>
          </cell>
          <cell r="D339">
            <v>9</v>
          </cell>
          <cell r="I339">
            <v>29</v>
          </cell>
          <cell r="J339">
            <v>2201</v>
          </cell>
          <cell r="K339">
            <v>2234</v>
          </cell>
          <cell r="L339">
            <v>2511</v>
          </cell>
          <cell r="M339">
            <v>2617</v>
          </cell>
          <cell r="N339">
            <v>2701</v>
          </cell>
          <cell r="O339">
            <v>2747</v>
          </cell>
          <cell r="P339">
            <v>2951</v>
          </cell>
          <cell r="Q339">
            <v>2957</v>
          </cell>
          <cell r="R339">
            <v>2202</v>
          </cell>
        </row>
        <row r="340">
          <cell r="B340" t="str">
            <v>Ellis</v>
          </cell>
          <cell r="C340">
            <v>20051</v>
          </cell>
          <cell r="D340">
            <v>8</v>
          </cell>
          <cell r="I340">
            <v>31</v>
          </cell>
          <cell r="J340">
            <v>2366</v>
          </cell>
          <cell r="K340">
            <v>2519</v>
          </cell>
          <cell r="L340">
            <v>2606</v>
          </cell>
          <cell r="M340">
            <v>2614</v>
          </cell>
          <cell r="N340">
            <v>2622</v>
          </cell>
          <cell r="O340">
            <v>2632</v>
          </cell>
          <cell r="P340">
            <v>2700</v>
          </cell>
          <cell r="Q340">
            <v>3827</v>
          </cell>
        </row>
        <row r="341">
          <cell r="B341" t="str">
            <v>Ellis</v>
          </cell>
          <cell r="C341">
            <v>20051</v>
          </cell>
          <cell r="D341">
            <v>7</v>
          </cell>
          <cell r="I341">
            <v>34</v>
          </cell>
          <cell r="J341">
            <v>2518</v>
          </cell>
          <cell r="K341">
            <v>2574</v>
          </cell>
          <cell r="L341">
            <v>2620</v>
          </cell>
          <cell r="M341">
            <v>2623</v>
          </cell>
          <cell r="N341">
            <v>2817</v>
          </cell>
          <cell r="O341">
            <v>2829</v>
          </cell>
          <cell r="P341">
            <v>9979</v>
          </cell>
        </row>
        <row r="342">
          <cell r="B342" t="str">
            <v>Ellis</v>
          </cell>
          <cell r="C342">
            <v>20051</v>
          </cell>
          <cell r="D342">
            <v>6</v>
          </cell>
          <cell r="I342">
            <v>37</v>
          </cell>
          <cell r="J342">
            <v>2345</v>
          </cell>
          <cell r="K342">
            <v>2605</v>
          </cell>
          <cell r="L342">
            <v>2613</v>
          </cell>
          <cell r="M342">
            <v>2631</v>
          </cell>
          <cell r="N342">
            <v>2668</v>
          </cell>
          <cell r="O342">
            <v>2815</v>
          </cell>
        </row>
        <row r="343">
          <cell r="B343" t="str">
            <v>Ellis</v>
          </cell>
          <cell r="C343">
            <v>20051</v>
          </cell>
          <cell r="D343">
            <v>11</v>
          </cell>
          <cell r="I343">
            <v>39</v>
          </cell>
          <cell r="J343">
            <v>2235</v>
          </cell>
          <cell r="K343">
            <v>2236</v>
          </cell>
          <cell r="L343">
            <v>2347</v>
          </cell>
          <cell r="M343">
            <v>2375</v>
          </cell>
          <cell r="N343">
            <v>2604</v>
          </cell>
          <cell r="O343">
            <v>2612</v>
          </cell>
          <cell r="P343">
            <v>2619</v>
          </cell>
          <cell r="Q343">
            <v>2667</v>
          </cell>
          <cell r="R343">
            <v>3720</v>
          </cell>
          <cell r="S343">
            <v>3755</v>
          </cell>
          <cell r="T343">
            <v>3824</v>
          </cell>
        </row>
        <row r="344">
          <cell r="B344" t="str">
            <v>Ellis</v>
          </cell>
          <cell r="C344">
            <v>20051</v>
          </cell>
          <cell r="D344" t="str">
            <v>na</v>
          </cell>
        </row>
        <row r="345">
          <cell r="B345" t="str">
            <v>Ellis</v>
          </cell>
          <cell r="C345">
            <v>20051</v>
          </cell>
          <cell r="D345" t="str">
            <v>na</v>
          </cell>
        </row>
        <row r="346">
          <cell r="B346" t="str">
            <v>Ellis</v>
          </cell>
          <cell r="C346">
            <v>20051</v>
          </cell>
          <cell r="D346" t="str">
            <v>na</v>
          </cell>
          <cell r="I346">
            <v>36</v>
          </cell>
          <cell r="J346" t="str">
            <v>MPLSEA</v>
          </cell>
        </row>
        <row r="347">
          <cell r="B347" t="str">
            <v>Ellis</v>
          </cell>
          <cell r="C347">
            <v>20051</v>
          </cell>
          <cell r="D347">
            <v>78</v>
          </cell>
          <cell r="E347">
            <v>28.371794871794872</v>
          </cell>
          <cell r="F347">
            <v>30</v>
          </cell>
          <cell r="I347">
            <v>44</v>
          </cell>
          <cell r="J347" t="str">
            <v>MPLPER</v>
          </cell>
        </row>
        <row r="348">
          <cell r="B348" t="str">
            <v>Ellsworth</v>
          </cell>
          <cell r="C348">
            <v>20053</v>
          </cell>
          <cell r="D348" t="str">
            <v>na</v>
          </cell>
          <cell r="G348">
            <v>39.65</v>
          </cell>
          <cell r="H348">
            <v>39.43</v>
          </cell>
        </row>
        <row r="349">
          <cell r="B349" t="str">
            <v>Ellsworth</v>
          </cell>
          <cell r="C349">
            <v>20053</v>
          </cell>
          <cell r="D349">
            <v>5</v>
          </cell>
          <cell r="I349">
            <v>26</v>
          </cell>
          <cell r="J349">
            <v>2521</v>
          </cell>
          <cell r="K349">
            <v>2726</v>
          </cell>
          <cell r="L349">
            <v>3365</v>
          </cell>
          <cell r="M349">
            <v>3366</v>
          </cell>
          <cell r="N349">
            <v>3898</v>
          </cell>
        </row>
        <row r="350">
          <cell r="B350" t="str">
            <v>Ellsworth</v>
          </cell>
          <cell r="C350">
            <v>20053</v>
          </cell>
          <cell r="D350">
            <v>4</v>
          </cell>
          <cell r="I350">
            <v>29</v>
          </cell>
          <cell r="J350">
            <v>2953</v>
          </cell>
          <cell r="K350">
            <v>3352</v>
          </cell>
          <cell r="L350">
            <v>3392</v>
          </cell>
          <cell r="M350">
            <v>3396</v>
          </cell>
        </row>
        <row r="351">
          <cell r="B351" t="str">
            <v>Ellsworth</v>
          </cell>
          <cell r="C351">
            <v>20053</v>
          </cell>
          <cell r="D351">
            <v>2</v>
          </cell>
          <cell r="I351">
            <v>35</v>
          </cell>
          <cell r="J351">
            <v>2178</v>
          </cell>
          <cell r="K351">
            <v>3390</v>
          </cell>
        </row>
        <row r="352">
          <cell r="B352" t="str">
            <v>Ellsworth</v>
          </cell>
          <cell r="C352">
            <v>20053</v>
          </cell>
          <cell r="D352">
            <v>9</v>
          </cell>
          <cell r="I352">
            <v>42</v>
          </cell>
          <cell r="J352">
            <v>2519</v>
          </cell>
          <cell r="K352">
            <v>2616</v>
          </cell>
          <cell r="L352">
            <v>2633</v>
          </cell>
          <cell r="M352">
            <v>2634</v>
          </cell>
          <cell r="N352">
            <v>3492</v>
          </cell>
          <cell r="O352">
            <v>3601</v>
          </cell>
          <cell r="P352">
            <v>3832</v>
          </cell>
          <cell r="Q352">
            <v>3844</v>
          </cell>
          <cell r="R352">
            <v>3921</v>
          </cell>
        </row>
        <row r="353">
          <cell r="B353" t="str">
            <v>Ellsworth</v>
          </cell>
          <cell r="C353">
            <v>20053</v>
          </cell>
          <cell r="D353">
            <v>8</v>
          </cell>
          <cell r="I353">
            <v>45</v>
          </cell>
          <cell r="J353">
            <v>2176</v>
          </cell>
          <cell r="K353">
            <v>2613</v>
          </cell>
          <cell r="L353">
            <v>3491</v>
          </cell>
          <cell r="M353">
            <v>3521</v>
          </cell>
          <cell r="N353">
            <v>3824</v>
          </cell>
          <cell r="O353">
            <v>3825</v>
          </cell>
          <cell r="P353">
            <v>3833</v>
          </cell>
          <cell r="Q353">
            <v>3843</v>
          </cell>
        </row>
        <row r="354">
          <cell r="B354" t="str">
            <v>Ellsworth</v>
          </cell>
          <cell r="C354">
            <v>20053</v>
          </cell>
          <cell r="D354">
            <v>4</v>
          </cell>
          <cell r="I354">
            <v>48</v>
          </cell>
          <cell r="J354">
            <v>2236</v>
          </cell>
          <cell r="K354">
            <v>2347</v>
          </cell>
          <cell r="L354">
            <v>2375</v>
          </cell>
          <cell r="M354">
            <v>3750</v>
          </cell>
        </row>
        <row r="355">
          <cell r="B355" t="str">
            <v>Ellsworth</v>
          </cell>
          <cell r="C355">
            <v>20053</v>
          </cell>
          <cell r="D355">
            <v>2</v>
          </cell>
          <cell r="I355">
            <v>51</v>
          </cell>
          <cell r="J355">
            <v>2266</v>
          </cell>
          <cell r="K355">
            <v>3755</v>
          </cell>
        </row>
        <row r="356">
          <cell r="B356" t="str">
            <v>Ellsworth</v>
          </cell>
          <cell r="C356">
            <v>20053</v>
          </cell>
          <cell r="D356" t="str">
            <v>na</v>
          </cell>
        </row>
        <row r="357">
          <cell r="B357" t="str">
            <v>Ellsworth</v>
          </cell>
          <cell r="C357">
            <v>20053</v>
          </cell>
          <cell r="D357" t="str">
            <v>na</v>
          </cell>
        </row>
        <row r="358">
          <cell r="B358" t="str">
            <v>Ellsworth</v>
          </cell>
          <cell r="C358">
            <v>20053</v>
          </cell>
          <cell r="D358" t="str">
            <v>na</v>
          </cell>
        </row>
        <row r="359">
          <cell r="B359" t="str">
            <v>Ellsworth</v>
          </cell>
          <cell r="C359">
            <v>20053</v>
          </cell>
          <cell r="D359" t="str">
            <v>na</v>
          </cell>
          <cell r="I359">
            <v>44</v>
          </cell>
          <cell r="J359" t="str">
            <v>MPLSEA</v>
          </cell>
        </row>
        <row r="360">
          <cell r="B360" t="str">
            <v>Ellsworth</v>
          </cell>
          <cell r="C360">
            <v>20053</v>
          </cell>
          <cell r="D360">
            <v>34</v>
          </cell>
          <cell r="E360">
            <v>39.647058823529413</v>
          </cell>
          <cell r="F360">
            <v>39.428571428571431</v>
          </cell>
          <cell r="I360">
            <v>52</v>
          </cell>
          <cell r="J360" t="str">
            <v>MPLPER</v>
          </cell>
        </row>
        <row r="361">
          <cell r="B361" t="str">
            <v>Finney</v>
          </cell>
          <cell r="C361">
            <v>20055</v>
          </cell>
          <cell r="D361" t="str">
            <v>na</v>
          </cell>
          <cell r="G361">
            <v>29.2</v>
          </cell>
          <cell r="H361">
            <v>29.33</v>
          </cell>
        </row>
        <row r="362">
          <cell r="B362" t="str">
            <v>Finney</v>
          </cell>
          <cell r="C362">
            <v>20055</v>
          </cell>
          <cell r="D362">
            <v>19</v>
          </cell>
          <cell r="I362">
            <v>21</v>
          </cell>
          <cell r="J362">
            <v>1190</v>
          </cell>
          <cell r="K362">
            <v>1258</v>
          </cell>
          <cell r="L362">
            <v>1692</v>
          </cell>
          <cell r="M362">
            <v>1706</v>
          </cell>
          <cell r="N362">
            <v>1707</v>
          </cell>
          <cell r="O362">
            <v>1712</v>
          </cell>
          <cell r="P362">
            <v>1713</v>
          </cell>
          <cell r="Q362">
            <v>1981</v>
          </cell>
          <cell r="R362">
            <v>1982</v>
          </cell>
          <cell r="S362">
            <v>1984</v>
          </cell>
          <cell r="T362">
            <v>1985</v>
          </cell>
          <cell r="U362">
            <v>1986</v>
          </cell>
          <cell r="V362">
            <v>2562</v>
          </cell>
          <cell r="W362">
            <v>2570</v>
          </cell>
          <cell r="X362">
            <v>2765</v>
          </cell>
          <cell r="Y362">
            <v>2794</v>
          </cell>
          <cell r="Z362">
            <v>9982</v>
          </cell>
          <cell r="AA362">
            <v>6061</v>
          </cell>
          <cell r="AB362">
            <v>1122</v>
          </cell>
        </row>
        <row r="363">
          <cell r="B363" t="str">
            <v>Finney</v>
          </cell>
          <cell r="C363">
            <v>20055</v>
          </cell>
          <cell r="D363">
            <v>5</v>
          </cell>
          <cell r="I363">
            <v>23</v>
          </cell>
          <cell r="J363">
            <v>1184</v>
          </cell>
          <cell r="K363">
            <v>1185</v>
          </cell>
          <cell r="L363">
            <v>1188</v>
          </cell>
          <cell r="M363">
            <v>1705</v>
          </cell>
          <cell r="N363">
            <v>2714</v>
          </cell>
        </row>
        <row r="364">
          <cell r="B364" t="str">
            <v>Finney</v>
          </cell>
          <cell r="C364">
            <v>20055</v>
          </cell>
          <cell r="D364">
            <v>1</v>
          </cell>
          <cell r="I364">
            <v>24</v>
          </cell>
          <cell r="J364">
            <v>2750</v>
          </cell>
        </row>
        <row r="365">
          <cell r="B365" t="str">
            <v>Finney</v>
          </cell>
          <cell r="C365">
            <v>20055</v>
          </cell>
          <cell r="D365">
            <v>5</v>
          </cell>
          <cell r="I365">
            <v>26</v>
          </cell>
          <cell r="J365">
            <v>1213</v>
          </cell>
          <cell r="K365">
            <v>1661</v>
          </cell>
          <cell r="L365">
            <v>1868</v>
          </cell>
          <cell r="M365">
            <v>1987</v>
          </cell>
          <cell r="N365">
            <v>6336</v>
          </cell>
        </row>
        <row r="366">
          <cell r="B366" t="str">
            <v>Finney</v>
          </cell>
          <cell r="C366">
            <v>20055</v>
          </cell>
          <cell r="D366">
            <v>5</v>
          </cell>
          <cell r="I366">
            <v>29</v>
          </cell>
          <cell r="J366">
            <v>1254</v>
          </cell>
          <cell r="K366">
            <v>1664</v>
          </cell>
          <cell r="L366">
            <v>1867</v>
          </cell>
          <cell r="M366">
            <v>2800</v>
          </cell>
          <cell r="N366">
            <v>2822</v>
          </cell>
        </row>
        <row r="367">
          <cell r="B367" t="str">
            <v>Finney</v>
          </cell>
          <cell r="C367">
            <v>20055</v>
          </cell>
          <cell r="D367">
            <v>9</v>
          </cell>
          <cell r="I367">
            <v>31</v>
          </cell>
          <cell r="J367">
            <v>1234</v>
          </cell>
          <cell r="K367">
            <v>1235</v>
          </cell>
          <cell r="L367">
            <v>1327</v>
          </cell>
          <cell r="M367">
            <v>1741</v>
          </cell>
          <cell r="N367">
            <v>1762</v>
          </cell>
          <cell r="O367">
            <v>1763</v>
          </cell>
          <cell r="P367">
            <v>1859</v>
          </cell>
          <cell r="Q367">
            <v>1862</v>
          </cell>
          <cell r="R367">
            <v>1214</v>
          </cell>
        </row>
        <row r="368">
          <cell r="B368" t="str">
            <v>Finney</v>
          </cell>
          <cell r="C368">
            <v>20055</v>
          </cell>
          <cell r="D368">
            <v>6</v>
          </cell>
          <cell r="I368">
            <v>34</v>
          </cell>
          <cell r="J368">
            <v>1672</v>
          </cell>
          <cell r="K368">
            <v>1844</v>
          </cell>
          <cell r="L368">
            <v>1855</v>
          </cell>
          <cell r="M368">
            <v>1861</v>
          </cell>
          <cell r="N368">
            <v>2152</v>
          </cell>
          <cell r="O368">
            <v>2817</v>
          </cell>
        </row>
        <row r="369">
          <cell r="B369" t="str">
            <v>Finney</v>
          </cell>
          <cell r="C369">
            <v>20055</v>
          </cell>
          <cell r="D369">
            <v>16</v>
          </cell>
          <cell r="I369">
            <v>37</v>
          </cell>
          <cell r="J369">
            <v>1125</v>
          </cell>
          <cell r="K369">
            <v>1343</v>
          </cell>
          <cell r="L369">
            <v>1667</v>
          </cell>
          <cell r="M369">
            <v>1668</v>
          </cell>
          <cell r="N369">
            <v>1754</v>
          </cell>
          <cell r="O369">
            <v>1761</v>
          </cell>
          <cell r="P369">
            <v>1766</v>
          </cell>
          <cell r="Q369">
            <v>1768</v>
          </cell>
          <cell r="R369">
            <v>1847</v>
          </cell>
          <cell r="S369">
            <v>1854</v>
          </cell>
          <cell r="T369">
            <v>1856</v>
          </cell>
          <cell r="U369">
            <v>1857</v>
          </cell>
          <cell r="V369">
            <v>2612</v>
          </cell>
          <cell r="W369">
            <v>2801</v>
          </cell>
          <cell r="X369">
            <v>2814</v>
          </cell>
          <cell r="Y369">
            <v>2815</v>
          </cell>
        </row>
        <row r="370">
          <cell r="B370" t="str">
            <v>Finney</v>
          </cell>
          <cell r="C370">
            <v>20055</v>
          </cell>
          <cell r="D370">
            <v>4</v>
          </cell>
          <cell r="I370">
            <v>39</v>
          </cell>
          <cell r="J370">
            <v>1342</v>
          </cell>
          <cell r="K370">
            <v>1810</v>
          </cell>
          <cell r="L370">
            <v>2310</v>
          </cell>
          <cell r="M370">
            <v>2375</v>
          </cell>
        </row>
        <row r="371">
          <cell r="B371" t="str">
            <v>Finney</v>
          </cell>
          <cell r="C371">
            <v>20055</v>
          </cell>
          <cell r="D371" t="str">
            <v>na</v>
          </cell>
        </row>
        <row r="372">
          <cell r="B372" t="str">
            <v>Finney</v>
          </cell>
          <cell r="C372">
            <v>20055</v>
          </cell>
          <cell r="D372" t="str">
            <v>na</v>
          </cell>
          <cell r="I372">
            <v>28</v>
          </cell>
          <cell r="J372" t="str">
            <v>MPLSEA</v>
          </cell>
        </row>
        <row r="373">
          <cell r="B373" t="str">
            <v>Finney</v>
          </cell>
          <cell r="C373">
            <v>20055</v>
          </cell>
          <cell r="D373">
            <v>70</v>
          </cell>
          <cell r="E373">
            <v>29.2</v>
          </cell>
          <cell r="F373">
            <v>29.333333333333332</v>
          </cell>
          <cell r="I373">
            <v>38</v>
          </cell>
          <cell r="J373" t="str">
            <v>MPLPER</v>
          </cell>
        </row>
        <row r="374">
          <cell r="B374" t="str">
            <v>Ford</v>
          </cell>
          <cell r="C374">
            <v>20057</v>
          </cell>
          <cell r="D374" t="str">
            <v>na</v>
          </cell>
          <cell r="G374">
            <v>27.69</v>
          </cell>
          <cell r="H374">
            <v>30</v>
          </cell>
        </row>
        <row r="375">
          <cell r="B375" t="str">
            <v>Ford</v>
          </cell>
          <cell r="C375">
            <v>20057</v>
          </cell>
          <cell r="D375">
            <v>22</v>
          </cell>
          <cell r="I375">
            <v>21</v>
          </cell>
          <cell r="J375">
            <v>1124</v>
          </cell>
          <cell r="K375">
            <v>1187</v>
          </cell>
          <cell r="L375">
            <v>1189</v>
          </cell>
          <cell r="M375">
            <v>2153</v>
          </cell>
          <cell r="N375">
            <v>2156</v>
          </cell>
          <cell r="O375">
            <v>2234</v>
          </cell>
          <cell r="P375">
            <v>2562</v>
          </cell>
          <cell r="Q375">
            <v>2568</v>
          </cell>
          <cell r="R375">
            <v>2582</v>
          </cell>
          <cell r="S375">
            <v>2742</v>
          </cell>
          <cell r="T375">
            <v>2748</v>
          </cell>
          <cell r="U375">
            <v>2766</v>
          </cell>
          <cell r="V375">
            <v>2810</v>
          </cell>
          <cell r="W375">
            <v>5428</v>
          </cell>
          <cell r="X375">
            <v>5632</v>
          </cell>
          <cell r="Y375">
            <v>5937</v>
          </cell>
          <cell r="Z375">
            <v>5941</v>
          </cell>
          <cell r="AA375">
            <v>5972</v>
          </cell>
          <cell r="AB375">
            <v>6060</v>
          </cell>
          <cell r="AC375">
            <v>9982</v>
          </cell>
          <cell r="AD375">
            <v>2586</v>
          </cell>
          <cell r="AE375">
            <v>2750</v>
          </cell>
        </row>
        <row r="376">
          <cell r="B376" t="str">
            <v>Ford</v>
          </cell>
          <cell r="C376">
            <v>20057</v>
          </cell>
          <cell r="D376">
            <v>6</v>
          </cell>
          <cell r="I376">
            <v>23</v>
          </cell>
          <cell r="J376">
            <v>1705</v>
          </cell>
          <cell r="K376">
            <v>2714</v>
          </cell>
          <cell r="L376">
            <v>5863</v>
          </cell>
          <cell r="M376">
            <v>5928</v>
          </cell>
          <cell r="N376">
            <v>5929</v>
          </cell>
          <cell r="O376">
            <v>5933</v>
          </cell>
        </row>
        <row r="377">
          <cell r="B377" t="str">
            <v>Ford</v>
          </cell>
          <cell r="C377">
            <v>20057</v>
          </cell>
          <cell r="D377">
            <v>9</v>
          </cell>
          <cell r="I377">
            <v>26</v>
          </cell>
          <cell r="J377">
            <v>1185</v>
          </cell>
          <cell r="K377">
            <v>1186</v>
          </cell>
          <cell r="L377">
            <v>1710</v>
          </cell>
          <cell r="M377">
            <v>1859</v>
          </cell>
          <cell r="N377">
            <v>2152</v>
          </cell>
          <cell r="O377">
            <v>2554</v>
          </cell>
          <cell r="P377">
            <v>2746</v>
          </cell>
          <cell r="Q377">
            <v>2747</v>
          </cell>
          <cell r="R377">
            <v>2822</v>
          </cell>
        </row>
        <row r="378">
          <cell r="B378" t="str">
            <v>Ford</v>
          </cell>
          <cell r="C378">
            <v>20057</v>
          </cell>
          <cell r="D378">
            <v>7</v>
          </cell>
          <cell r="I378">
            <v>29</v>
          </cell>
          <cell r="J378">
            <v>1643</v>
          </cell>
          <cell r="K378">
            <v>1811</v>
          </cell>
          <cell r="L378">
            <v>2800</v>
          </cell>
          <cell r="M378">
            <v>2817</v>
          </cell>
          <cell r="N378">
            <v>2825</v>
          </cell>
          <cell r="O378">
            <v>5862</v>
          </cell>
          <cell r="P378">
            <v>5865</v>
          </cell>
        </row>
        <row r="379">
          <cell r="B379" t="str">
            <v>Ford</v>
          </cell>
          <cell r="C379">
            <v>20057</v>
          </cell>
          <cell r="D379">
            <v>9</v>
          </cell>
          <cell r="I379">
            <v>31</v>
          </cell>
          <cell r="J379">
            <v>2144</v>
          </cell>
          <cell r="K379">
            <v>2613</v>
          </cell>
          <cell r="L379">
            <v>2628</v>
          </cell>
          <cell r="M379">
            <v>2665</v>
          </cell>
          <cell r="N379">
            <v>2745</v>
          </cell>
          <cell r="O379">
            <v>2830</v>
          </cell>
          <cell r="P379">
            <v>5224</v>
          </cell>
          <cell r="Q379">
            <v>5860</v>
          </cell>
          <cell r="R379">
            <v>1810</v>
          </cell>
        </row>
        <row r="380">
          <cell r="B380" t="str">
            <v>Ford</v>
          </cell>
          <cell r="C380">
            <v>20057</v>
          </cell>
          <cell r="D380">
            <v>8</v>
          </cell>
          <cell r="I380">
            <v>34</v>
          </cell>
          <cell r="J380">
            <v>1762</v>
          </cell>
          <cell r="K380">
            <v>2236</v>
          </cell>
          <cell r="L380">
            <v>2668</v>
          </cell>
          <cell r="M380">
            <v>2744</v>
          </cell>
          <cell r="N380">
            <v>2815</v>
          </cell>
          <cell r="O380">
            <v>2826</v>
          </cell>
          <cell r="P380">
            <v>5409</v>
          </cell>
          <cell r="Q380">
            <v>6224</v>
          </cell>
        </row>
        <row r="381">
          <cell r="B381" t="str">
            <v>Ford</v>
          </cell>
          <cell r="C381">
            <v>20057</v>
          </cell>
          <cell r="D381">
            <v>6</v>
          </cell>
          <cell r="I381">
            <v>37</v>
          </cell>
          <cell r="J381">
            <v>1562</v>
          </cell>
          <cell r="K381">
            <v>2375</v>
          </cell>
          <cell r="L381">
            <v>2612</v>
          </cell>
          <cell r="M381">
            <v>2666</v>
          </cell>
          <cell r="N381">
            <v>2667</v>
          </cell>
          <cell r="O381">
            <v>2801</v>
          </cell>
        </row>
        <row r="382">
          <cell r="B382" t="str">
            <v>Ford</v>
          </cell>
          <cell r="C382">
            <v>20057</v>
          </cell>
          <cell r="D382">
            <v>4</v>
          </cell>
          <cell r="I382">
            <v>39</v>
          </cell>
          <cell r="J382">
            <v>2325</v>
          </cell>
          <cell r="K382">
            <v>3755</v>
          </cell>
          <cell r="L382">
            <v>3760</v>
          </cell>
          <cell r="M382">
            <v>6240</v>
          </cell>
        </row>
        <row r="383">
          <cell r="B383" t="str">
            <v>Ford</v>
          </cell>
          <cell r="C383">
            <v>20057</v>
          </cell>
          <cell r="D383" t="str">
            <v>na</v>
          </cell>
        </row>
        <row r="384">
          <cell r="B384" t="str">
            <v>Ford</v>
          </cell>
          <cell r="C384">
            <v>20057</v>
          </cell>
          <cell r="D384" t="str">
            <v>na</v>
          </cell>
        </row>
        <row r="385">
          <cell r="B385" t="str">
            <v>Ford</v>
          </cell>
          <cell r="C385">
            <v>20057</v>
          </cell>
          <cell r="D385" t="str">
            <v>na</v>
          </cell>
          <cell r="I385">
            <v>30</v>
          </cell>
          <cell r="J385" t="str">
            <v>MPLSEA</v>
          </cell>
        </row>
        <row r="386">
          <cell r="B386" t="str">
            <v>Ford</v>
          </cell>
          <cell r="C386">
            <v>20057</v>
          </cell>
          <cell r="D386">
            <v>71</v>
          </cell>
          <cell r="E386">
            <v>27.690140845070424</v>
          </cell>
          <cell r="F386">
            <v>30</v>
          </cell>
          <cell r="I386">
            <v>40</v>
          </cell>
          <cell r="J386" t="str">
            <v>MPLPER</v>
          </cell>
        </row>
        <row r="387">
          <cell r="B387" t="str">
            <v>Franklin</v>
          </cell>
          <cell r="C387">
            <v>20059</v>
          </cell>
          <cell r="D387" t="str">
            <v>na</v>
          </cell>
          <cell r="G387">
            <v>51.89</v>
          </cell>
          <cell r="H387">
            <v>55.5</v>
          </cell>
        </row>
        <row r="388">
          <cell r="B388" t="str">
            <v>Franklin</v>
          </cell>
          <cell r="C388">
            <v>20059</v>
          </cell>
          <cell r="D388">
            <v>8</v>
          </cell>
          <cell r="I388">
            <v>38</v>
          </cell>
          <cell r="J388">
            <v>8755</v>
          </cell>
          <cell r="K388">
            <v>8791</v>
          </cell>
          <cell r="L388">
            <v>9211</v>
          </cell>
          <cell r="M388">
            <v>8661</v>
          </cell>
          <cell r="N388">
            <v>8663</v>
          </cell>
          <cell r="O388">
            <v>8626</v>
          </cell>
          <cell r="P388">
            <v>8627</v>
          </cell>
          <cell r="Q388">
            <v>8659</v>
          </cell>
        </row>
        <row r="389">
          <cell r="B389" t="str">
            <v>Franklin</v>
          </cell>
          <cell r="C389">
            <v>20059</v>
          </cell>
          <cell r="D389">
            <v>4</v>
          </cell>
          <cell r="I389">
            <v>43</v>
          </cell>
          <cell r="J389">
            <v>8735</v>
          </cell>
          <cell r="K389">
            <v>8855</v>
          </cell>
          <cell r="L389">
            <v>9210</v>
          </cell>
          <cell r="M389">
            <v>8731</v>
          </cell>
        </row>
        <row r="390">
          <cell r="B390" t="str">
            <v>Franklin</v>
          </cell>
          <cell r="C390">
            <v>20059</v>
          </cell>
          <cell r="D390">
            <v>5</v>
          </cell>
          <cell r="I390">
            <v>48</v>
          </cell>
          <cell r="J390">
            <v>8757</v>
          </cell>
          <cell r="K390">
            <v>8912</v>
          </cell>
          <cell r="L390">
            <v>8203</v>
          </cell>
          <cell r="M390">
            <v>8645</v>
          </cell>
          <cell r="N390">
            <v>8697</v>
          </cell>
        </row>
        <row r="391">
          <cell r="B391" t="str">
            <v>Franklin</v>
          </cell>
          <cell r="C391">
            <v>20059</v>
          </cell>
          <cell r="D391">
            <v>4</v>
          </cell>
          <cell r="I391">
            <v>53</v>
          </cell>
          <cell r="J391">
            <v>8775</v>
          </cell>
          <cell r="K391">
            <v>8962</v>
          </cell>
          <cell r="L391">
            <v>8201</v>
          </cell>
          <cell r="M391">
            <v>8695</v>
          </cell>
        </row>
        <row r="392">
          <cell r="B392" t="str">
            <v>Franklin</v>
          </cell>
          <cell r="C392">
            <v>20059</v>
          </cell>
          <cell r="D392">
            <v>8</v>
          </cell>
          <cell r="I392">
            <v>58</v>
          </cell>
          <cell r="J392">
            <v>8911</v>
          </cell>
          <cell r="K392">
            <v>8961</v>
          </cell>
          <cell r="L392">
            <v>8301</v>
          </cell>
          <cell r="M392">
            <v>8150</v>
          </cell>
          <cell r="N392">
            <v>8151</v>
          </cell>
          <cell r="O392">
            <v>8621</v>
          </cell>
          <cell r="P392">
            <v>8679</v>
          </cell>
          <cell r="Q392">
            <v>8683</v>
          </cell>
        </row>
        <row r="393">
          <cell r="B393" t="str">
            <v>Franklin</v>
          </cell>
          <cell r="C393">
            <v>20059</v>
          </cell>
          <cell r="D393">
            <v>2</v>
          </cell>
          <cell r="I393">
            <v>63</v>
          </cell>
          <cell r="J393">
            <v>7677</v>
          </cell>
          <cell r="K393">
            <v>8300</v>
          </cell>
        </row>
        <row r="394">
          <cell r="B394" t="str">
            <v>Franklin</v>
          </cell>
          <cell r="C394">
            <v>20059</v>
          </cell>
          <cell r="D394">
            <v>3</v>
          </cell>
          <cell r="I394">
            <v>68</v>
          </cell>
          <cell r="J394">
            <v>8795</v>
          </cell>
          <cell r="K394">
            <v>8797</v>
          </cell>
          <cell r="L394">
            <v>8160</v>
          </cell>
        </row>
        <row r="395">
          <cell r="B395" t="str">
            <v>Franklin</v>
          </cell>
          <cell r="C395">
            <v>20059</v>
          </cell>
          <cell r="D395">
            <v>2</v>
          </cell>
          <cell r="I395">
            <v>73</v>
          </cell>
          <cell r="J395">
            <v>8302</v>
          </cell>
          <cell r="K395">
            <v>8501</v>
          </cell>
        </row>
        <row r="396">
          <cell r="B396" t="str">
            <v>Franklin</v>
          </cell>
          <cell r="C396">
            <v>20059</v>
          </cell>
          <cell r="D396" t="str">
            <v>na</v>
          </cell>
        </row>
        <row r="397">
          <cell r="B397" t="str">
            <v>Franklin</v>
          </cell>
          <cell r="C397">
            <v>20059</v>
          </cell>
          <cell r="D397" t="str">
            <v>na</v>
          </cell>
        </row>
        <row r="398">
          <cell r="B398" t="str">
            <v>Franklin</v>
          </cell>
          <cell r="C398">
            <v>20059</v>
          </cell>
          <cell r="D398" t="str">
            <v>na</v>
          </cell>
          <cell r="I398">
            <v>54</v>
          </cell>
          <cell r="J398" t="str">
            <v>MPLSEA</v>
          </cell>
        </row>
        <row r="399">
          <cell r="B399" t="str">
            <v>Franklin</v>
          </cell>
          <cell r="C399">
            <v>20059</v>
          </cell>
          <cell r="D399">
            <v>36</v>
          </cell>
          <cell r="E399">
            <v>51.888888888888886</v>
          </cell>
          <cell r="F399">
            <v>55.5</v>
          </cell>
          <cell r="I399">
            <v>60</v>
          </cell>
          <cell r="J399" t="str">
            <v>MPLPER</v>
          </cell>
        </row>
        <row r="400">
          <cell r="B400" t="str">
            <v>Geary</v>
          </cell>
          <cell r="C400">
            <v>20061</v>
          </cell>
          <cell r="D400" t="str">
            <v>na</v>
          </cell>
          <cell r="G400">
            <v>49.29</v>
          </cell>
          <cell r="H400">
            <v>50</v>
          </cell>
        </row>
        <row r="401">
          <cell r="B401" t="str">
            <v>Geary</v>
          </cell>
          <cell r="C401">
            <v>20061</v>
          </cell>
          <cell r="D401">
            <v>5</v>
          </cell>
          <cell r="I401">
            <v>34</v>
          </cell>
          <cell r="J401">
            <v>3934</v>
          </cell>
          <cell r="K401">
            <v>4530</v>
          </cell>
          <cell r="L401">
            <v>4550</v>
          </cell>
          <cell r="M401">
            <v>4590</v>
          </cell>
          <cell r="N401">
            <v>7082</v>
          </cell>
        </row>
        <row r="402">
          <cell r="B402" t="str">
            <v>Geary</v>
          </cell>
          <cell r="C402">
            <v>20061</v>
          </cell>
          <cell r="D402">
            <v>3</v>
          </cell>
          <cell r="I402">
            <v>39</v>
          </cell>
          <cell r="J402">
            <v>3617</v>
          </cell>
          <cell r="K402">
            <v>7081</v>
          </cell>
          <cell r="L402">
            <v>7740</v>
          </cell>
        </row>
        <row r="403">
          <cell r="B403" t="str">
            <v>Geary</v>
          </cell>
          <cell r="C403">
            <v>20061</v>
          </cell>
          <cell r="D403">
            <v>5</v>
          </cell>
          <cell r="I403">
            <v>43</v>
          </cell>
          <cell r="J403">
            <v>3545</v>
          </cell>
          <cell r="K403">
            <v>3830</v>
          </cell>
          <cell r="L403">
            <v>3845</v>
          </cell>
          <cell r="M403">
            <v>4673</v>
          </cell>
          <cell r="N403">
            <v>4735</v>
          </cell>
        </row>
        <row r="404">
          <cell r="B404" t="str">
            <v>Geary</v>
          </cell>
          <cell r="C404">
            <v>20061</v>
          </cell>
          <cell r="D404">
            <v>6</v>
          </cell>
          <cell r="I404">
            <v>48</v>
          </cell>
          <cell r="J404">
            <v>3633</v>
          </cell>
          <cell r="K404">
            <v>3844</v>
          </cell>
          <cell r="L404">
            <v>3882</v>
          </cell>
          <cell r="M404">
            <v>3938</v>
          </cell>
          <cell r="N404">
            <v>4150</v>
          </cell>
          <cell r="O404">
            <v>4783</v>
          </cell>
        </row>
        <row r="405">
          <cell r="B405" t="str">
            <v>Geary</v>
          </cell>
          <cell r="C405">
            <v>20061</v>
          </cell>
          <cell r="D405">
            <v>4</v>
          </cell>
          <cell r="I405">
            <v>52</v>
          </cell>
          <cell r="J405">
            <v>3400</v>
          </cell>
          <cell r="K405">
            <v>3827</v>
          </cell>
          <cell r="L405">
            <v>3828</v>
          </cell>
          <cell r="M405">
            <v>3890</v>
          </cell>
        </row>
        <row r="406">
          <cell r="B406" t="str">
            <v>Geary</v>
          </cell>
          <cell r="C406">
            <v>20061</v>
          </cell>
          <cell r="D406">
            <v>5</v>
          </cell>
          <cell r="I406">
            <v>57</v>
          </cell>
          <cell r="J406">
            <v>2177</v>
          </cell>
          <cell r="K406">
            <v>2181</v>
          </cell>
          <cell r="L406">
            <v>3880</v>
          </cell>
          <cell r="M406">
            <v>3936</v>
          </cell>
          <cell r="N406">
            <v>4781</v>
          </cell>
        </row>
        <row r="407">
          <cell r="B407" t="str">
            <v>Geary</v>
          </cell>
          <cell r="C407">
            <v>20061</v>
          </cell>
          <cell r="D407">
            <v>4</v>
          </cell>
          <cell r="I407">
            <v>61</v>
          </cell>
          <cell r="J407">
            <v>2347</v>
          </cell>
          <cell r="K407">
            <v>3561</v>
          </cell>
          <cell r="L407">
            <v>4151</v>
          </cell>
          <cell r="M407">
            <v>7031</v>
          </cell>
        </row>
        <row r="408">
          <cell r="B408" t="str">
            <v>Geary</v>
          </cell>
          <cell r="C408">
            <v>20061</v>
          </cell>
          <cell r="D408">
            <v>3</v>
          </cell>
          <cell r="I408">
            <v>66</v>
          </cell>
          <cell r="J408">
            <v>3775</v>
          </cell>
          <cell r="K408">
            <v>7170</v>
          </cell>
          <cell r="L408">
            <v>7173</v>
          </cell>
        </row>
        <row r="409">
          <cell r="B409" t="str">
            <v>Geary</v>
          </cell>
          <cell r="C409">
            <v>20061</v>
          </cell>
          <cell r="D409" t="str">
            <v>na</v>
          </cell>
        </row>
        <row r="410">
          <cell r="B410" t="str">
            <v>Geary</v>
          </cell>
          <cell r="C410">
            <v>20061</v>
          </cell>
          <cell r="D410" t="str">
            <v>na</v>
          </cell>
        </row>
        <row r="411">
          <cell r="B411" t="str">
            <v>Geary</v>
          </cell>
          <cell r="C411">
            <v>20061</v>
          </cell>
          <cell r="D411" t="str">
            <v>na</v>
          </cell>
          <cell r="I411">
            <v>54</v>
          </cell>
          <cell r="J411" t="str">
            <v>MPLSEA</v>
          </cell>
        </row>
        <row r="412">
          <cell r="B412" t="str">
            <v>Geary</v>
          </cell>
          <cell r="C412">
            <v>20061</v>
          </cell>
          <cell r="D412">
            <v>35</v>
          </cell>
          <cell r="E412">
            <v>49.285714285714285</v>
          </cell>
          <cell r="F412">
            <v>50</v>
          </cell>
          <cell r="I412">
            <v>60</v>
          </cell>
          <cell r="J412" t="str">
            <v>MPLPER</v>
          </cell>
        </row>
        <row r="413">
          <cell r="B413" t="str">
            <v>Gove</v>
          </cell>
          <cell r="C413">
            <v>20063</v>
          </cell>
          <cell r="D413" t="str">
            <v>na</v>
          </cell>
          <cell r="G413">
            <v>31.58</v>
          </cell>
          <cell r="H413">
            <v>33</v>
          </cell>
        </row>
        <row r="414">
          <cell r="B414" t="str">
            <v>Gove</v>
          </cell>
          <cell r="C414">
            <v>20063</v>
          </cell>
          <cell r="D414">
            <v>18</v>
          </cell>
          <cell r="I414">
            <v>22</v>
          </cell>
          <cell r="J414">
            <v>2113</v>
          </cell>
          <cell r="K414">
            <v>1595</v>
          </cell>
          <cell r="L414">
            <v>1603</v>
          </cell>
          <cell r="M414">
            <v>1637</v>
          </cell>
          <cell r="N414">
            <v>1688</v>
          </cell>
          <cell r="O414">
            <v>1691</v>
          </cell>
          <cell r="P414">
            <v>1704</v>
          </cell>
          <cell r="Q414">
            <v>1860</v>
          </cell>
          <cell r="R414">
            <v>1869</v>
          </cell>
          <cell r="S414">
            <v>2112</v>
          </cell>
          <cell r="T414">
            <v>2115</v>
          </cell>
          <cell r="U414">
            <v>2601</v>
          </cell>
          <cell r="V414">
            <v>2754</v>
          </cell>
          <cell r="W414">
            <v>2758</v>
          </cell>
          <cell r="X414">
            <v>2761</v>
          </cell>
          <cell r="Y414">
            <v>2767</v>
          </cell>
          <cell r="Z414">
            <v>1580</v>
          </cell>
          <cell r="AA414">
            <v>2562</v>
          </cell>
        </row>
        <row r="415">
          <cell r="B415" t="str">
            <v>Gove</v>
          </cell>
          <cell r="C415">
            <v>20063</v>
          </cell>
          <cell r="D415">
            <v>5</v>
          </cell>
          <cell r="I415">
            <v>28</v>
          </cell>
          <cell r="J415">
            <v>1866</v>
          </cell>
          <cell r="K415">
            <v>1867</v>
          </cell>
          <cell r="L415">
            <v>2202</v>
          </cell>
          <cell r="M415">
            <v>2204</v>
          </cell>
          <cell r="N415">
            <v>2768</v>
          </cell>
        </row>
        <row r="416">
          <cell r="B416" t="str">
            <v>Gove</v>
          </cell>
          <cell r="C416">
            <v>20063</v>
          </cell>
          <cell r="D416">
            <v>4</v>
          </cell>
          <cell r="I416">
            <v>31</v>
          </cell>
          <cell r="J416">
            <v>1606</v>
          </cell>
          <cell r="K416">
            <v>1741</v>
          </cell>
          <cell r="L416">
            <v>1868</v>
          </cell>
          <cell r="M416">
            <v>3593</v>
          </cell>
        </row>
        <row r="417">
          <cell r="B417" t="str">
            <v>Gove</v>
          </cell>
          <cell r="C417">
            <v>20063</v>
          </cell>
          <cell r="D417">
            <v>3</v>
          </cell>
          <cell r="I417">
            <v>33</v>
          </cell>
          <cell r="J417">
            <v>2234</v>
          </cell>
          <cell r="K417">
            <v>3765</v>
          </cell>
          <cell r="L417">
            <v>2747</v>
          </cell>
        </row>
        <row r="418">
          <cell r="B418" t="str">
            <v>Gove</v>
          </cell>
          <cell r="C418">
            <v>20063</v>
          </cell>
          <cell r="D418">
            <v>9</v>
          </cell>
          <cell r="I418">
            <v>36</v>
          </cell>
          <cell r="J418">
            <v>1138</v>
          </cell>
          <cell r="K418">
            <v>1605</v>
          </cell>
          <cell r="L418">
            <v>1762</v>
          </cell>
          <cell r="M418">
            <v>2203</v>
          </cell>
          <cell r="N418">
            <v>2574</v>
          </cell>
          <cell r="O418">
            <v>2576</v>
          </cell>
          <cell r="P418">
            <v>2684</v>
          </cell>
          <cell r="Q418">
            <v>1859</v>
          </cell>
          <cell r="R418">
            <v>2817</v>
          </cell>
        </row>
        <row r="419">
          <cell r="B419" t="str">
            <v>Gove</v>
          </cell>
          <cell r="C419">
            <v>20063</v>
          </cell>
          <cell r="D419">
            <v>6</v>
          </cell>
          <cell r="I419">
            <v>39</v>
          </cell>
          <cell r="J419">
            <v>1110</v>
          </cell>
          <cell r="K419">
            <v>1857</v>
          </cell>
          <cell r="L419">
            <v>2236</v>
          </cell>
          <cell r="M419">
            <v>2613</v>
          </cell>
          <cell r="N419">
            <v>2668</v>
          </cell>
          <cell r="O419">
            <v>2815</v>
          </cell>
        </row>
        <row r="420">
          <cell r="B420" t="str">
            <v>Gove</v>
          </cell>
          <cell r="C420">
            <v>20063</v>
          </cell>
          <cell r="D420">
            <v>10</v>
          </cell>
          <cell r="I420">
            <v>42</v>
          </cell>
          <cell r="J420">
            <v>1125</v>
          </cell>
          <cell r="K420">
            <v>1345</v>
          </cell>
          <cell r="L420">
            <v>1619</v>
          </cell>
          <cell r="M420">
            <v>1620</v>
          </cell>
          <cell r="N420">
            <v>1652</v>
          </cell>
          <cell r="O420">
            <v>1856</v>
          </cell>
          <cell r="P420">
            <v>2235</v>
          </cell>
          <cell r="Q420">
            <v>2375</v>
          </cell>
          <cell r="R420">
            <v>2612</v>
          </cell>
          <cell r="S420">
            <v>3755</v>
          </cell>
        </row>
        <row r="421">
          <cell r="B421" t="str">
            <v>Gove</v>
          </cell>
          <cell r="C421">
            <v>20063</v>
          </cell>
          <cell r="D421" t="str">
            <v>na</v>
          </cell>
        </row>
        <row r="422">
          <cell r="B422" t="str">
            <v>Gove</v>
          </cell>
          <cell r="C422">
            <v>20063</v>
          </cell>
          <cell r="D422" t="str">
            <v>na</v>
          </cell>
        </row>
        <row r="423">
          <cell r="B423" t="str">
            <v>Gove</v>
          </cell>
          <cell r="C423">
            <v>20063</v>
          </cell>
          <cell r="D423" t="str">
            <v>na</v>
          </cell>
        </row>
        <row r="424">
          <cell r="B424" t="str">
            <v>Gove</v>
          </cell>
          <cell r="C424">
            <v>20063</v>
          </cell>
          <cell r="D424" t="str">
            <v>na</v>
          </cell>
          <cell r="I424">
            <v>32</v>
          </cell>
          <cell r="J424" t="str">
            <v>MPLSEA</v>
          </cell>
        </row>
        <row r="425">
          <cell r="B425" t="str">
            <v>Gove</v>
          </cell>
          <cell r="C425">
            <v>20063</v>
          </cell>
          <cell r="D425">
            <v>55</v>
          </cell>
          <cell r="E425">
            <v>31.581818181818182</v>
          </cell>
          <cell r="F425">
            <v>33</v>
          </cell>
          <cell r="I425">
            <v>42</v>
          </cell>
          <cell r="J425" t="str">
            <v>MPLPER</v>
          </cell>
        </row>
        <row r="426">
          <cell r="B426" t="str">
            <v>Graham</v>
          </cell>
          <cell r="C426">
            <v>20065</v>
          </cell>
          <cell r="D426" t="str">
            <v>na</v>
          </cell>
          <cell r="G426">
            <v>30.02</v>
          </cell>
          <cell r="H426">
            <v>29.75</v>
          </cell>
        </row>
        <row r="427">
          <cell r="B427" t="str">
            <v>Graham</v>
          </cell>
          <cell r="C427">
            <v>20065</v>
          </cell>
          <cell r="D427">
            <v>3</v>
          </cell>
          <cell r="I427">
            <v>20</v>
          </cell>
          <cell r="J427">
            <v>2959</v>
          </cell>
          <cell r="K427">
            <v>2960</v>
          </cell>
          <cell r="L427">
            <v>2562</v>
          </cell>
        </row>
        <row r="428">
          <cell r="B428" t="str">
            <v>Graham</v>
          </cell>
          <cell r="C428">
            <v>20065</v>
          </cell>
          <cell r="D428">
            <v>4</v>
          </cell>
          <cell r="I428">
            <v>22</v>
          </cell>
          <cell r="J428">
            <v>2850</v>
          </cell>
          <cell r="K428">
            <v>2112</v>
          </cell>
          <cell r="L428">
            <v>2114</v>
          </cell>
          <cell r="M428">
            <v>2760</v>
          </cell>
        </row>
        <row r="429">
          <cell r="B429" t="str">
            <v>Graham</v>
          </cell>
          <cell r="C429">
            <v>20065</v>
          </cell>
          <cell r="D429">
            <v>6</v>
          </cell>
          <cell r="I429">
            <v>26</v>
          </cell>
          <cell r="J429">
            <v>2767</v>
          </cell>
          <cell r="K429">
            <v>2828</v>
          </cell>
          <cell r="L429">
            <v>2113</v>
          </cell>
          <cell r="M429">
            <v>2333</v>
          </cell>
          <cell r="N429">
            <v>2748</v>
          </cell>
          <cell r="O429">
            <v>2753</v>
          </cell>
        </row>
        <row r="430">
          <cell r="B430" t="str">
            <v>Graham</v>
          </cell>
          <cell r="C430">
            <v>20065</v>
          </cell>
          <cell r="D430">
            <v>5</v>
          </cell>
          <cell r="I430">
            <v>29</v>
          </cell>
          <cell r="J430">
            <v>3765</v>
          </cell>
          <cell r="K430">
            <v>2202</v>
          </cell>
          <cell r="L430">
            <v>2513</v>
          </cell>
          <cell r="M430">
            <v>2578</v>
          </cell>
          <cell r="N430">
            <v>2582</v>
          </cell>
        </row>
        <row r="431">
          <cell r="B431" t="str">
            <v>Graham</v>
          </cell>
          <cell r="C431">
            <v>20065</v>
          </cell>
          <cell r="D431">
            <v>9</v>
          </cell>
          <cell r="I431">
            <v>31</v>
          </cell>
          <cell r="J431">
            <v>2812</v>
          </cell>
          <cell r="K431">
            <v>2820</v>
          </cell>
          <cell r="L431">
            <v>3593</v>
          </cell>
          <cell r="M431">
            <v>1142</v>
          </cell>
          <cell r="N431">
            <v>1859</v>
          </cell>
          <cell r="O431">
            <v>2511</v>
          </cell>
          <cell r="P431">
            <v>2519</v>
          </cell>
          <cell r="Q431">
            <v>2580</v>
          </cell>
          <cell r="R431">
            <v>2605</v>
          </cell>
        </row>
        <row r="432">
          <cell r="B432" t="str">
            <v>Graham</v>
          </cell>
          <cell r="C432">
            <v>20065</v>
          </cell>
          <cell r="D432">
            <v>5</v>
          </cell>
          <cell r="I432">
            <v>33</v>
          </cell>
          <cell r="J432">
            <v>2236</v>
          </cell>
          <cell r="K432">
            <v>2310</v>
          </cell>
          <cell r="L432">
            <v>2347</v>
          </cell>
          <cell r="M432">
            <v>2669</v>
          </cell>
          <cell r="N432">
            <v>2671</v>
          </cell>
        </row>
        <row r="433">
          <cell r="B433" t="str">
            <v>Graham</v>
          </cell>
          <cell r="C433">
            <v>20065</v>
          </cell>
          <cell r="D433">
            <v>4</v>
          </cell>
          <cell r="I433">
            <v>37</v>
          </cell>
          <cell r="J433">
            <v>2817</v>
          </cell>
          <cell r="K433">
            <v>2819</v>
          </cell>
          <cell r="L433">
            <v>1620</v>
          </cell>
          <cell r="M433">
            <v>2670</v>
          </cell>
        </row>
        <row r="434">
          <cell r="B434" t="str">
            <v>Graham</v>
          </cell>
          <cell r="C434">
            <v>20065</v>
          </cell>
          <cell r="D434">
            <v>4</v>
          </cell>
          <cell r="I434">
            <v>40</v>
          </cell>
          <cell r="J434">
            <v>3755</v>
          </cell>
          <cell r="K434">
            <v>2612</v>
          </cell>
          <cell r="L434">
            <v>2667</v>
          </cell>
          <cell r="M434">
            <v>2668</v>
          </cell>
        </row>
        <row r="435">
          <cell r="B435" t="str">
            <v>Graham</v>
          </cell>
          <cell r="C435">
            <v>20065</v>
          </cell>
          <cell r="D435" t="str">
            <v>na</v>
          </cell>
        </row>
        <row r="436">
          <cell r="B436" t="str">
            <v>Graham</v>
          </cell>
          <cell r="C436">
            <v>20065</v>
          </cell>
          <cell r="D436" t="str">
            <v>na</v>
          </cell>
        </row>
        <row r="437">
          <cell r="B437" t="str">
            <v>Graham</v>
          </cell>
          <cell r="C437">
            <v>20065</v>
          </cell>
          <cell r="D437" t="str">
            <v>na</v>
          </cell>
          <cell r="I437">
            <v>34</v>
          </cell>
          <cell r="J437" t="str">
            <v>MPLSEA</v>
          </cell>
        </row>
        <row r="438">
          <cell r="B438" t="str">
            <v>Graham</v>
          </cell>
          <cell r="C438">
            <v>20065</v>
          </cell>
          <cell r="D438">
            <v>40</v>
          </cell>
          <cell r="E438">
            <v>30.024999999999999</v>
          </cell>
          <cell r="F438">
            <v>29.75</v>
          </cell>
          <cell r="I438">
            <v>44</v>
          </cell>
          <cell r="J438" t="str">
            <v>MPLPER</v>
          </cell>
        </row>
        <row r="439">
          <cell r="B439" t="str">
            <v>Grant</v>
          </cell>
          <cell r="C439">
            <v>20067</v>
          </cell>
          <cell r="D439" t="str">
            <v>na</v>
          </cell>
          <cell r="G439">
            <v>28.24</v>
          </cell>
          <cell r="H439">
            <v>29</v>
          </cell>
        </row>
        <row r="440">
          <cell r="B440" t="str">
            <v>Grant</v>
          </cell>
          <cell r="C440">
            <v>20067</v>
          </cell>
          <cell r="D440">
            <v>9</v>
          </cell>
          <cell r="I440">
            <v>21</v>
          </cell>
          <cell r="J440">
            <v>1159</v>
          </cell>
          <cell r="K440">
            <v>1592</v>
          </cell>
          <cell r="L440">
            <v>1706</v>
          </cell>
          <cell r="M440">
            <v>1712</v>
          </cell>
          <cell r="N440">
            <v>1982</v>
          </cell>
          <cell r="O440">
            <v>1983</v>
          </cell>
          <cell r="P440">
            <v>1986</v>
          </cell>
          <cell r="Q440">
            <v>6060</v>
          </cell>
          <cell r="R440">
            <v>9982</v>
          </cell>
        </row>
        <row r="441">
          <cell r="B441" t="str">
            <v>Grant</v>
          </cell>
          <cell r="C441">
            <v>20067</v>
          </cell>
          <cell r="D441">
            <v>3</v>
          </cell>
          <cell r="I441">
            <v>23</v>
          </cell>
          <cell r="J441">
            <v>1572</v>
          </cell>
          <cell r="K441">
            <v>1987</v>
          </cell>
          <cell r="L441">
            <v>2714</v>
          </cell>
        </row>
        <row r="442">
          <cell r="B442" t="str">
            <v>Grant</v>
          </cell>
          <cell r="C442">
            <v>20067</v>
          </cell>
          <cell r="D442">
            <v>4</v>
          </cell>
          <cell r="I442">
            <v>25</v>
          </cell>
          <cell r="J442">
            <v>1390</v>
          </cell>
          <cell r="K442">
            <v>1579</v>
          </cell>
          <cell r="L442">
            <v>1709</v>
          </cell>
          <cell r="M442">
            <v>2155</v>
          </cell>
        </row>
        <row r="443">
          <cell r="B443" t="str">
            <v>Grant</v>
          </cell>
          <cell r="C443">
            <v>20067</v>
          </cell>
          <cell r="D443">
            <v>2</v>
          </cell>
          <cell r="I443">
            <v>28</v>
          </cell>
          <cell r="J443">
            <v>1327</v>
          </cell>
          <cell r="K443">
            <v>1867</v>
          </cell>
        </row>
        <row r="444">
          <cell r="B444" t="str">
            <v>Grant</v>
          </cell>
          <cell r="C444">
            <v>20067</v>
          </cell>
          <cell r="D444">
            <v>2</v>
          </cell>
          <cell r="I444">
            <v>30</v>
          </cell>
          <cell r="J444">
            <v>1741</v>
          </cell>
          <cell r="K444">
            <v>1809</v>
          </cell>
        </row>
        <row r="445">
          <cell r="B445" t="str">
            <v>Grant</v>
          </cell>
          <cell r="C445">
            <v>20067</v>
          </cell>
          <cell r="D445">
            <v>6</v>
          </cell>
          <cell r="I445">
            <v>33</v>
          </cell>
          <cell r="J445">
            <v>1667</v>
          </cell>
          <cell r="K445">
            <v>1668</v>
          </cell>
          <cell r="L445">
            <v>1808</v>
          </cell>
          <cell r="M445">
            <v>1854</v>
          </cell>
          <cell r="N445">
            <v>1857</v>
          </cell>
          <cell r="O445">
            <v>5219</v>
          </cell>
        </row>
        <row r="446">
          <cell r="B446" t="str">
            <v>Grant</v>
          </cell>
          <cell r="C446">
            <v>20067</v>
          </cell>
          <cell r="D446">
            <v>4</v>
          </cell>
          <cell r="I446">
            <v>35</v>
          </cell>
          <cell r="J446">
            <v>1761</v>
          </cell>
          <cell r="K446">
            <v>1810</v>
          </cell>
          <cell r="L446">
            <v>1856</v>
          </cell>
          <cell r="M446">
            <v>3593</v>
          </cell>
        </row>
        <row r="447">
          <cell r="B447" t="str">
            <v>Grant</v>
          </cell>
          <cell r="C447">
            <v>20067</v>
          </cell>
          <cell r="D447">
            <v>4</v>
          </cell>
          <cell r="I447">
            <v>37</v>
          </cell>
          <cell r="J447">
            <v>1344</v>
          </cell>
          <cell r="K447">
            <v>1349</v>
          </cell>
          <cell r="L447">
            <v>1422</v>
          </cell>
          <cell r="M447">
            <v>1454</v>
          </cell>
        </row>
        <row r="448">
          <cell r="B448" t="str">
            <v>Grant</v>
          </cell>
          <cell r="C448">
            <v>20067</v>
          </cell>
          <cell r="D448" t="str">
            <v>na</v>
          </cell>
        </row>
        <row r="449">
          <cell r="B449" t="str">
            <v>Grant</v>
          </cell>
          <cell r="C449">
            <v>20067</v>
          </cell>
          <cell r="D449" t="str">
            <v>na</v>
          </cell>
        </row>
        <row r="450">
          <cell r="B450" t="str">
            <v>Grant</v>
          </cell>
          <cell r="C450">
            <v>20067</v>
          </cell>
          <cell r="D450" t="str">
            <v>na</v>
          </cell>
          <cell r="I450">
            <v>24</v>
          </cell>
          <cell r="J450" t="str">
            <v>MPLSEA</v>
          </cell>
        </row>
        <row r="451">
          <cell r="B451" t="str">
            <v>Grant</v>
          </cell>
          <cell r="C451">
            <v>20067</v>
          </cell>
          <cell r="D451">
            <v>34</v>
          </cell>
          <cell r="E451">
            <v>28.235294117647058</v>
          </cell>
          <cell r="F451">
            <v>29</v>
          </cell>
          <cell r="I451">
            <v>36</v>
          </cell>
          <cell r="J451" t="str">
            <v>MPLPER</v>
          </cell>
        </row>
        <row r="452">
          <cell r="B452" t="str">
            <v>Gray</v>
          </cell>
          <cell r="C452">
            <v>20069</v>
          </cell>
          <cell r="D452" t="str">
            <v>na</v>
          </cell>
          <cell r="G452">
            <v>30.89</v>
          </cell>
          <cell r="H452">
            <v>31</v>
          </cell>
        </row>
        <row r="453">
          <cell r="B453" t="str">
            <v>Gray</v>
          </cell>
          <cell r="C453">
            <v>20069</v>
          </cell>
          <cell r="D453">
            <v>14</v>
          </cell>
          <cell r="I453">
            <v>21</v>
          </cell>
          <cell r="J453">
            <v>1258</v>
          </cell>
          <cell r="K453">
            <v>1820</v>
          </cell>
          <cell r="L453">
            <v>1986</v>
          </cell>
          <cell r="M453">
            <v>2157</v>
          </cell>
          <cell r="N453">
            <v>2562</v>
          </cell>
          <cell r="O453">
            <v>2750</v>
          </cell>
          <cell r="P453">
            <v>2751</v>
          </cell>
          <cell r="Q453">
            <v>5248</v>
          </cell>
          <cell r="R453">
            <v>5941</v>
          </cell>
          <cell r="S453">
            <v>6060</v>
          </cell>
          <cell r="T453">
            <v>1982</v>
          </cell>
          <cell r="U453">
            <v>2152</v>
          </cell>
          <cell r="V453">
            <v>1124</v>
          </cell>
          <cell r="W453">
            <v>1190</v>
          </cell>
        </row>
        <row r="454">
          <cell r="B454" t="str">
            <v>Gray</v>
          </cell>
          <cell r="C454">
            <v>20069</v>
          </cell>
          <cell r="D454">
            <v>3</v>
          </cell>
          <cell r="I454">
            <v>24</v>
          </cell>
          <cell r="J454">
            <v>2714</v>
          </cell>
          <cell r="K454">
            <v>5930</v>
          </cell>
          <cell r="L454">
            <v>1186</v>
          </cell>
        </row>
        <row r="455">
          <cell r="B455" t="str">
            <v>Gray</v>
          </cell>
          <cell r="C455">
            <v>20069</v>
          </cell>
          <cell r="D455">
            <v>4</v>
          </cell>
          <cell r="I455">
            <v>27</v>
          </cell>
          <cell r="J455">
            <v>1987</v>
          </cell>
          <cell r="K455">
            <v>2748</v>
          </cell>
          <cell r="L455">
            <v>2818</v>
          </cell>
          <cell r="M455">
            <v>1185</v>
          </cell>
        </row>
        <row r="456">
          <cell r="B456" t="str">
            <v>Gray</v>
          </cell>
          <cell r="C456">
            <v>20069</v>
          </cell>
          <cell r="D456">
            <v>3</v>
          </cell>
          <cell r="I456">
            <v>30</v>
          </cell>
          <cell r="J456">
            <v>1674</v>
          </cell>
          <cell r="K456">
            <v>2615</v>
          </cell>
          <cell r="L456">
            <v>2822</v>
          </cell>
        </row>
        <row r="457">
          <cell r="B457" t="str">
            <v>Gray</v>
          </cell>
          <cell r="C457">
            <v>20069</v>
          </cell>
          <cell r="D457">
            <v>9</v>
          </cell>
          <cell r="I457">
            <v>32</v>
          </cell>
          <cell r="J457">
            <v>1235</v>
          </cell>
          <cell r="K457">
            <v>1665</v>
          </cell>
          <cell r="L457">
            <v>1765</v>
          </cell>
          <cell r="M457">
            <v>1859</v>
          </cell>
          <cell r="N457">
            <v>1868</v>
          </cell>
          <cell r="O457">
            <v>2747</v>
          </cell>
          <cell r="P457">
            <v>2800</v>
          </cell>
          <cell r="Q457">
            <v>2817</v>
          </cell>
          <cell r="R457">
            <v>5928</v>
          </cell>
        </row>
        <row r="458">
          <cell r="B458" t="str">
            <v>Gray</v>
          </cell>
          <cell r="C458">
            <v>20069</v>
          </cell>
          <cell r="D458">
            <v>4</v>
          </cell>
          <cell r="I458">
            <v>35</v>
          </cell>
          <cell r="J458">
            <v>1668</v>
          </cell>
          <cell r="K458">
            <v>1675</v>
          </cell>
          <cell r="L458">
            <v>1762</v>
          </cell>
          <cell r="M458">
            <v>1214</v>
          </cell>
        </row>
        <row r="459">
          <cell r="B459" t="str">
            <v>Gray</v>
          </cell>
          <cell r="C459">
            <v>20069</v>
          </cell>
          <cell r="D459">
            <v>7</v>
          </cell>
          <cell r="I459">
            <v>38</v>
          </cell>
          <cell r="J459">
            <v>1761</v>
          </cell>
          <cell r="K459">
            <v>1768</v>
          </cell>
          <cell r="L459">
            <v>1811</v>
          </cell>
          <cell r="M459">
            <v>2613</v>
          </cell>
          <cell r="N459">
            <v>2682</v>
          </cell>
          <cell r="O459">
            <v>2686</v>
          </cell>
          <cell r="P459">
            <v>2815</v>
          </cell>
        </row>
        <row r="460">
          <cell r="B460" t="str">
            <v>Gray</v>
          </cell>
          <cell r="C460">
            <v>20069</v>
          </cell>
          <cell r="D460">
            <v>10</v>
          </cell>
          <cell r="I460">
            <v>41</v>
          </cell>
          <cell r="J460">
            <v>1342</v>
          </cell>
          <cell r="K460">
            <v>1349</v>
          </cell>
          <cell r="L460">
            <v>1350</v>
          </cell>
          <cell r="M460">
            <v>1667</v>
          </cell>
          <cell r="N460">
            <v>1810</v>
          </cell>
          <cell r="O460">
            <v>2375</v>
          </cell>
          <cell r="P460">
            <v>2612</v>
          </cell>
          <cell r="Q460">
            <v>2801</v>
          </cell>
          <cell r="R460">
            <v>2814</v>
          </cell>
          <cell r="S460">
            <v>6240</v>
          </cell>
        </row>
        <row r="461">
          <cell r="B461" t="str">
            <v>Gray</v>
          </cell>
          <cell r="C461">
            <v>20069</v>
          </cell>
          <cell r="D461" t="str">
            <v>na</v>
          </cell>
        </row>
        <row r="462">
          <cell r="B462" t="str">
            <v>Gray</v>
          </cell>
          <cell r="C462">
            <v>20069</v>
          </cell>
          <cell r="D462" t="str">
            <v>na</v>
          </cell>
        </row>
        <row r="463">
          <cell r="B463" t="str">
            <v>Gray</v>
          </cell>
          <cell r="C463">
            <v>20069</v>
          </cell>
          <cell r="D463" t="str">
            <v>na</v>
          </cell>
          <cell r="I463">
            <v>28</v>
          </cell>
          <cell r="J463" t="str">
            <v>MPLSEA</v>
          </cell>
        </row>
        <row r="464">
          <cell r="B464" t="str">
            <v>Gray</v>
          </cell>
          <cell r="C464">
            <v>20069</v>
          </cell>
          <cell r="D464">
            <v>54</v>
          </cell>
          <cell r="E464">
            <v>30.888888888888889</v>
          </cell>
          <cell r="F464">
            <v>31</v>
          </cell>
          <cell r="I464">
            <v>38</v>
          </cell>
          <cell r="J464" t="str">
            <v>MPLPER</v>
          </cell>
        </row>
        <row r="465">
          <cell r="B465" t="str">
            <v>Greeley</v>
          </cell>
          <cell r="C465">
            <v>20071</v>
          </cell>
          <cell r="D465" t="str">
            <v>na</v>
          </cell>
          <cell r="G465">
            <v>28.21</v>
          </cell>
          <cell r="H465">
            <v>29.14</v>
          </cell>
        </row>
        <row r="466">
          <cell r="B466" t="str">
            <v>Greeley</v>
          </cell>
          <cell r="C466">
            <v>20071</v>
          </cell>
          <cell r="D466">
            <v>5</v>
          </cell>
          <cell r="I466">
            <v>21</v>
          </cell>
          <cell r="J466">
            <v>1565</v>
          </cell>
          <cell r="K466">
            <v>1671</v>
          </cell>
          <cell r="L466">
            <v>6055</v>
          </cell>
          <cell r="M466">
            <v>1580</v>
          </cell>
          <cell r="N466">
            <v>2562</v>
          </cell>
        </row>
        <row r="467">
          <cell r="B467" t="str">
            <v>Greeley</v>
          </cell>
          <cell r="C467">
            <v>20071</v>
          </cell>
          <cell r="D467">
            <v>2</v>
          </cell>
          <cell r="I467">
            <v>25</v>
          </cell>
          <cell r="J467">
            <v>1579</v>
          </cell>
          <cell r="K467">
            <v>1739</v>
          </cell>
        </row>
        <row r="468">
          <cell r="B468" t="str">
            <v>Greeley</v>
          </cell>
          <cell r="C468">
            <v>20071</v>
          </cell>
          <cell r="D468">
            <v>2</v>
          </cell>
          <cell r="I468">
            <v>27</v>
          </cell>
          <cell r="J468">
            <v>1578</v>
          </cell>
          <cell r="K468">
            <v>1670</v>
          </cell>
        </row>
        <row r="469">
          <cell r="B469" t="str">
            <v>Greeley</v>
          </cell>
          <cell r="C469">
            <v>20071</v>
          </cell>
          <cell r="D469">
            <v>3</v>
          </cell>
          <cell r="I469">
            <v>29</v>
          </cell>
          <cell r="J469">
            <v>1850</v>
          </cell>
          <cell r="K469">
            <v>1859</v>
          </cell>
          <cell r="L469">
            <v>1864</v>
          </cell>
        </row>
        <row r="470">
          <cell r="B470" t="str">
            <v>Greeley</v>
          </cell>
          <cell r="C470">
            <v>20071</v>
          </cell>
          <cell r="D470">
            <v>2</v>
          </cell>
          <cell r="I470">
            <v>32</v>
          </cell>
          <cell r="J470">
            <v>1854</v>
          </cell>
          <cell r="K470">
            <v>1857</v>
          </cell>
        </row>
        <row r="471">
          <cell r="B471" t="str">
            <v>Greeley</v>
          </cell>
          <cell r="C471">
            <v>20071</v>
          </cell>
          <cell r="D471">
            <v>2</v>
          </cell>
          <cell r="I471">
            <v>34</v>
          </cell>
          <cell r="J471">
            <v>1761</v>
          </cell>
          <cell r="K471">
            <v>1856</v>
          </cell>
        </row>
        <row r="472">
          <cell r="B472" t="str">
            <v>Greeley</v>
          </cell>
          <cell r="C472">
            <v>20071</v>
          </cell>
          <cell r="D472">
            <v>3</v>
          </cell>
          <cell r="I472">
            <v>36</v>
          </cell>
          <cell r="J472">
            <v>1422</v>
          </cell>
          <cell r="K472">
            <v>1619</v>
          </cell>
          <cell r="L472">
            <v>2310</v>
          </cell>
        </row>
        <row r="473">
          <cell r="B473" t="str">
            <v>Greeley</v>
          </cell>
          <cell r="C473">
            <v>20071</v>
          </cell>
          <cell r="D473" t="str">
            <v>na</v>
          </cell>
        </row>
        <row r="474">
          <cell r="B474" t="str">
            <v>Greeley</v>
          </cell>
          <cell r="C474">
            <v>20071</v>
          </cell>
          <cell r="D474" t="str">
            <v>na</v>
          </cell>
        </row>
        <row r="475">
          <cell r="B475" t="str">
            <v>Greeley</v>
          </cell>
          <cell r="C475">
            <v>20071</v>
          </cell>
          <cell r="D475" t="str">
            <v>na</v>
          </cell>
        </row>
        <row r="476">
          <cell r="B476" t="str">
            <v>Greeley</v>
          </cell>
          <cell r="C476">
            <v>20071</v>
          </cell>
          <cell r="D476" t="str">
            <v>na</v>
          </cell>
          <cell r="I476">
            <v>24</v>
          </cell>
          <cell r="J476" t="str">
            <v>MPLSEA</v>
          </cell>
        </row>
        <row r="477">
          <cell r="B477" t="str">
            <v>Greeley</v>
          </cell>
          <cell r="C477">
            <v>20071</v>
          </cell>
          <cell r="D477">
            <v>19</v>
          </cell>
          <cell r="E477">
            <v>28.210526315789473</v>
          </cell>
          <cell r="F477">
            <v>29.142857142857142</v>
          </cell>
          <cell r="I477">
            <v>36</v>
          </cell>
          <cell r="J477" t="str">
            <v>MPLPER</v>
          </cell>
        </row>
        <row r="478">
          <cell r="B478" t="str">
            <v>Greenwood</v>
          </cell>
          <cell r="C478">
            <v>20073</v>
          </cell>
          <cell r="D478" t="str">
            <v>na</v>
          </cell>
          <cell r="G478">
            <v>38.54</v>
          </cell>
          <cell r="H478">
            <v>44.22</v>
          </cell>
        </row>
        <row r="479">
          <cell r="B479" t="str">
            <v>Greenwood</v>
          </cell>
          <cell r="C479">
            <v>20073</v>
          </cell>
          <cell r="D479">
            <v>13</v>
          </cell>
          <cell r="I479">
            <v>29</v>
          </cell>
          <cell r="J479">
            <v>6951</v>
          </cell>
          <cell r="K479">
            <v>4570</v>
          </cell>
          <cell r="L479">
            <v>4580</v>
          </cell>
          <cell r="M479">
            <v>4655</v>
          </cell>
          <cell r="N479">
            <v>4660</v>
          </cell>
          <cell r="O479">
            <v>4746</v>
          </cell>
          <cell r="P479">
            <v>6950</v>
          </cell>
          <cell r="Q479">
            <v>6970</v>
          </cell>
          <cell r="R479">
            <v>6981</v>
          </cell>
          <cell r="S479">
            <v>8737</v>
          </cell>
          <cell r="T479">
            <v>8849</v>
          </cell>
          <cell r="U479">
            <v>6972</v>
          </cell>
          <cell r="V479">
            <v>4590</v>
          </cell>
        </row>
        <row r="480">
          <cell r="B480" t="str">
            <v>Greenwood</v>
          </cell>
          <cell r="C480">
            <v>20073</v>
          </cell>
          <cell r="D480">
            <v>10</v>
          </cell>
          <cell r="I480">
            <v>33</v>
          </cell>
          <cell r="J480">
            <v>4051</v>
          </cell>
          <cell r="K480">
            <v>4600</v>
          </cell>
          <cell r="L480">
            <v>7654</v>
          </cell>
          <cell r="M480">
            <v>8729</v>
          </cell>
          <cell r="N480">
            <v>8731</v>
          </cell>
          <cell r="O480">
            <v>8735</v>
          </cell>
          <cell r="P480">
            <v>8749</v>
          </cell>
          <cell r="Q480">
            <v>8761</v>
          </cell>
          <cell r="R480">
            <v>8780</v>
          </cell>
          <cell r="S480">
            <v>8857</v>
          </cell>
        </row>
        <row r="481">
          <cell r="B481" t="str">
            <v>Greenwood</v>
          </cell>
          <cell r="C481">
            <v>20073</v>
          </cell>
          <cell r="D481">
            <v>5</v>
          </cell>
          <cell r="I481">
            <v>36</v>
          </cell>
          <cell r="J481">
            <v>7306</v>
          </cell>
          <cell r="K481">
            <v>8627</v>
          </cell>
          <cell r="L481">
            <v>8733</v>
          </cell>
          <cell r="M481">
            <v>8778</v>
          </cell>
          <cell r="N481">
            <v>8300</v>
          </cell>
        </row>
        <row r="482">
          <cell r="B482" t="str">
            <v>Greenwood</v>
          </cell>
          <cell r="C482">
            <v>20073</v>
          </cell>
          <cell r="D482">
            <v>4</v>
          </cell>
          <cell r="I482">
            <v>40</v>
          </cell>
          <cell r="J482">
            <v>4744</v>
          </cell>
          <cell r="K482">
            <v>8691</v>
          </cell>
          <cell r="L482">
            <v>8990</v>
          </cell>
          <cell r="M482">
            <v>8991</v>
          </cell>
        </row>
        <row r="483">
          <cell r="B483" t="str">
            <v>Greenwood</v>
          </cell>
          <cell r="C483">
            <v>20073</v>
          </cell>
          <cell r="D483">
            <v>9</v>
          </cell>
          <cell r="I483">
            <v>44</v>
          </cell>
          <cell r="J483">
            <v>4671</v>
          </cell>
          <cell r="K483">
            <v>4672</v>
          </cell>
          <cell r="L483">
            <v>7301</v>
          </cell>
          <cell r="M483">
            <v>7302</v>
          </cell>
          <cell r="N483">
            <v>8643</v>
          </cell>
          <cell r="O483">
            <v>8683</v>
          </cell>
          <cell r="P483">
            <v>8203</v>
          </cell>
          <cell r="Q483">
            <v>8775</v>
          </cell>
          <cell r="R483">
            <v>4740</v>
          </cell>
        </row>
        <row r="484">
          <cell r="B484" t="str">
            <v>Greenwood</v>
          </cell>
          <cell r="C484">
            <v>20073</v>
          </cell>
          <cell r="D484">
            <v>2</v>
          </cell>
          <cell r="I484">
            <v>48</v>
          </cell>
          <cell r="J484">
            <v>8961</v>
          </cell>
          <cell r="K484">
            <v>8679</v>
          </cell>
        </row>
        <row r="485">
          <cell r="B485" t="str">
            <v>Greenwood</v>
          </cell>
          <cell r="C485">
            <v>20073</v>
          </cell>
          <cell r="D485">
            <v>1</v>
          </cell>
          <cell r="I485">
            <v>52</v>
          </cell>
          <cell r="J485">
            <v>4020</v>
          </cell>
        </row>
        <row r="486">
          <cell r="B486" t="str">
            <v>Greenwood</v>
          </cell>
          <cell r="C486">
            <v>20073</v>
          </cell>
          <cell r="D486">
            <v>5</v>
          </cell>
          <cell r="I486">
            <v>55</v>
          </cell>
          <cell r="J486">
            <v>4052</v>
          </cell>
          <cell r="K486">
            <v>8501</v>
          </cell>
          <cell r="L486">
            <v>8837</v>
          </cell>
          <cell r="M486">
            <v>8911</v>
          </cell>
          <cell r="N486">
            <v>7170</v>
          </cell>
        </row>
        <row r="487">
          <cell r="B487" t="str">
            <v>Greenwood</v>
          </cell>
          <cell r="C487">
            <v>20073</v>
          </cell>
          <cell r="D487">
            <v>1</v>
          </cell>
          <cell r="I487">
            <v>61</v>
          </cell>
          <cell r="J487">
            <v>8795</v>
          </cell>
        </row>
        <row r="488">
          <cell r="B488" t="str">
            <v>Greenwood</v>
          </cell>
          <cell r="C488">
            <v>20073</v>
          </cell>
          <cell r="D488" t="str">
            <v>na</v>
          </cell>
        </row>
        <row r="489">
          <cell r="B489" t="str">
            <v>Greenwood</v>
          </cell>
          <cell r="C489">
            <v>20073</v>
          </cell>
          <cell r="D489" t="str">
            <v>na</v>
          </cell>
          <cell r="I489">
            <v>50</v>
          </cell>
          <cell r="J489" t="str">
            <v>MPLSEA</v>
          </cell>
        </row>
        <row r="490">
          <cell r="B490" t="str">
            <v>Greenwood</v>
          </cell>
          <cell r="C490">
            <v>20073</v>
          </cell>
          <cell r="D490">
            <v>50</v>
          </cell>
          <cell r="E490">
            <v>38.54</v>
          </cell>
          <cell r="F490">
            <v>44.222222222222221</v>
          </cell>
          <cell r="I490">
            <v>54</v>
          </cell>
          <cell r="J490" t="str">
            <v>MPLPER</v>
          </cell>
        </row>
        <row r="491">
          <cell r="B491" t="str">
            <v>Hamilton</v>
          </cell>
          <cell r="C491">
            <v>20075</v>
          </cell>
          <cell r="D491" t="str">
            <v>na</v>
          </cell>
          <cell r="G491">
            <v>25.39</v>
          </cell>
          <cell r="H491">
            <v>27.12</v>
          </cell>
        </row>
        <row r="492">
          <cell r="B492" t="str">
            <v>Hamilton</v>
          </cell>
          <cell r="C492">
            <v>20075</v>
          </cell>
          <cell r="D492">
            <v>17</v>
          </cell>
          <cell r="I492">
            <v>20</v>
          </cell>
          <cell r="J492">
            <v>2568</v>
          </cell>
          <cell r="K492">
            <v>1124</v>
          </cell>
          <cell r="L492">
            <v>1184</v>
          </cell>
          <cell r="M492">
            <v>1231</v>
          </cell>
          <cell r="N492">
            <v>1232</v>
          </cell>
          <cell r="O492">
            <v>1233</v>
          </cell>
          <cell r="P492">
            <v>1258</v>
          </cell>
          <cell r="Q492">
            <v>1580</v>
          </cell>
          <cell r="R492">
            <v>1709</v>
          </cell>
          <cell r="S492">
            <v>1714</v>
          </cell>
          <cell r="T492">
            <v>1982</v>
          </cell>
          <cell r="U492">
            <v>1983</v>
          </cell>
          <cell r="V492">
            <v>1984</v>
          </cell>
          <cell r="W492">
            <v>1985</v>
          </cell>
          <cell r="X492">
            <v>1986</v>
          </cell>
          <cell r="Y492">
            <v>1988</v>
          </cell>
          <cell r="Z492">
            <v>6061</v>
          </cell>
        </row>
        <row r="493">
          <cell r="B493" t="str">
            <v>Hamilton</v>
          </cell>
          <cell r="C493">
            <v>20075</v>
          </cell>
          <cell r="D493">
            <v>4</v>
          </cell>
          <cell r="I493">
            <v>22</v>
          </cell>
          <cell r="J493">
            <v>1185</v>
          </cell>
          <cell r="K493">
            <v>1230</v>
          </cell>
          <cell r="L493">
            <v>1579</v>
          </cell>
          <cell r="M493">
            <v>1987</v>
          </cell>
        </row>
        <row r="494">
          <cell r="B494" t="str">
            <v>Hamilton</v>
          </cell>
          <cell r="C494">
            <v>20075</v>
          </cell>
          <cell r="D494">
            <v>2</v>
          </cell>
          <cell r="I494">
            <v>24</v>
          </cell>
          <cell r="J494">
            <v>1213</v>
          </cell>
          <cell r="K494">
            <v>1704</v>
          </cell>
        </row>
        <row r="495">
          <cell r="B495" t="str">
            <v>Hamilton</v>
          </cell>
          <cell r="C495">
            <v>20075</v>
          </cell>
          <cell r="D495">
            <v>2</v>
          </cell>
          <cell r="I495">
            <v>26</v>
          </cell>
          <cell r="J495">
            <v>1739</v>
          </cell>
          <cell r="K495">
            <v>1865</v>
          </cell>
        </row>
        <row r="496">
          <cell r="B496" t="str">
            <v>Hamilton</v>
          </cell>
          <cell r="C496">
            <v>20075</v>
          </cell>
          <cell r="D496">
            <v>2</v>
          </cell>
          <cell r="I496">
            <v>28</v>
          </cell>
          <cell r="J496">
            <v>1326</v>
          </cell>
          <cell r="K496">
            <v>1578</v>
          </cell>
        </row>
        <row r="497">
          <cell r="B497" t="str">
            <v>Hamilton</v>
          </cell>
          <cell r="C497">
            <v>20075</v>
          </cell>
          <cell r="D497">
            <v>3</v>
          </cell>
          <cell r="I497">
            <v>30</v>
          </cell>
          <cell r="J497">
            <v>1214</v>
          </cell>
          <cell r="K497">
            <v>1577</v>
          </cell>
          <cell r="L497">
            <v>1741</v>
          </cell>
        </row>
        <row r="498">
          <cell r="B498" t="str">
            <v>Hamilton</v>
          </cell>
          <cell r="C498">
            <v>20075</v>
          </cell>
          <cell r="D498">
            <v>6</v>
          </cell>
          <cell r="I498">
            <v>32</v>
          </cell>
          <cell r="J498">
            <v>1342</v>
          </cell>
          <cell r="K498">
            <v>1667</v>
          </cell>
          <cell r="L498">
            <v>1668</v>
          </cell>
          <cell r="M498">
            <v>1762</v>
          </cell>
          <cell r="N498">
            <v>1854</v>
          </cell>
          <cell r="O498">
            <v>1857</v>
          </cell>
        </row>
        <row r="499">
          <cell r="B499" t="str">
            <v>Hamilton</v>
          </cell>
          <cell r="C499">
            <v>20075</v>
          </cell>
          <cell r="D499">
            <v>5</v>
          </cell>
          <cell r="I499">
            <v>35</v>
          </cell>
          <cell r="J499">
            <v>1343</v>
          </cell>
          <cell r="K499">
            <v>1422</v>
          </cell>
          <cell r="L499">
            <v>1761</v>
          </cell>
          <cell r="M499">
            <v>1853</v>
          </cell>
          <cell r="N499">
            <v>1856</v>
          </cell>
        </row>
        <row r="500">
          <cell r="B500" t="str">
            <v>Hamilton</v>
          </cell>
          <cell r="C500">
            <v>20075</v>
          </cell>
          <cell r="D500" t="str">
            <v>na</v>
          </cell>
        </row>
        <row r="501">
          <cell r="B501" t="str">
            <v>Hamilton</v>
          </cell>
          <cell r="C501">
            <v>20075</v>
          </cell>
          <cell r="D501" t="str">
            <v>na</v>
          </cell>
        </row>
        <row r="502">
          <cell r="B502" t="str">
            <v>Hamilton</v>
          </cell>
          <cell r="C502">
            <v>20075</v>
          </cell>
          <cell r="D502" t="str">
            <v>na</v>
          </cell>
          <cell r="I502">
            <v>24</v>
          </cell>
          <cell r="J502" t="str">
            <v>MPLSEA</v>
          </cell>
        </row>
        <row r="503">
          <cell r="B503" t="str">
            <v>Hamilton</v>
          </cell>
          <cell r="C503">
            <v>20075</v>
          </cell>
          <cell r="D503">
            <v>41</v>
          </cell>
          <cell r="E503">
            <v>25.390243902439025</v>
          </cell>
          <cell r="F503">
            <v>27.125</v>
          </cell>
          <cell r="I503">
            <v>36</v>
          </cell>
          <cell r="J503" t="str">
            <v>MPLPER</v>
          </cell>
        </row>
        <row r="504">
          <cell r="B504" t="str">
            <v>Harper</v>
          </cell>
          <cell r="C504">
            <v>20077</v>
          </cell>
          <cell r="D504" t="str">
            <v>na</v>
          </cell>
          <cell r="G504">
            <v>33.520000000000003</v>
          </cell>
          <cell r="H504">
            <v>39</v>
          </cell>
        </row>
        <row r="505">
          <cell r="B505" t="str">
            <v>Harper</v>
          </cell>
          <cell r="C505">
            <v>20077</v>
          </cell>
          <cell r="D505">
            <v>29</v>
          </cell>
          <cell r="I505">
            <v>27</v>
          </cell>
          <cell r="J505">
            <v>2153</v>
          </cell>
          <cell r="K505">
            <v>5316</v>
          </cell>
          <cell r="L505">
            <v>5318</v>
          </cell>
          <cell r="M505">
            <v>5320</v>
          </cell>
          <cell r="N505">
            <v>5322</v>
          </cell>
          <cell r="O505">
            <v>5443</v>
          </cell>
          <cell r="P505">
            <v>5444</v>
          </cell>
          <cell r="Q505">
            <v>5456</v>
          </cell>
          <cell r="R505">
            <v>5492</v>
          </cell>
          <cell r="S505">
            <v>5495</v>
          </cell>
          <cell r="T505">
            <v>5496</v>
          </cell>
          <cell r="U505">
            <v>5563</v>
          </cell>
          <cell r="V505">
            <v>5850</v>
          </cell>
          <cell r="W505">
            <v>5856</v>
          </cell>
          <cell r="X505">
            <v>5931</v>
          </cell>
          <cell r="Y505">
            <v>5941</v>
          </cell>
          <cell r="Z505">
            <v>5946</v>
          </cell>
          <cell r="AA505">
            <v>5972</v>
          </cell>
          <cell r="AB505">
            <v>6054</v>
          </cell>
          <cell r="AC505">
            <v>6056</v>
          </cell>
          <cell r="AD505">
            <v>6060</v>
          </cell>
          <cell r="AE505">
            <v>6335</v>
          </cell>
          <cell r="AF505">
            <v>6362</v>
          </cell>
          <cell r="AG505">
            <v>6394</v>
          </cell>
          <cell r="AH505">
            <v>6421</v>
          </cell>
          <cell r="AI505">
            <v>6422</v>
          </cell>
          <cell r="AJ505">
            <v>6445</v>
          </cell>
          <cell r="AK505">
            <v>6493</v>
          </cell>
          <cell r="AL505">
            <v>9982</v>
          </cell>
        </row>
        <row r="506">
          <cell r="B506" t="str">
            <v>Harper</v>
          </cell>
          <cell r="C506">
            <v>20077</v>
          </cell>
          <cell r="D506">
            <v>16</v>
          </cell>
          <cell r="I506">
            <v>30</v>
          </cell>
          <cell r="J506">
            <v>5419</v>
          </cell>
          <cell r="K506">
            <v>5442</v>
          </cell>
          <cell r="L506">
            <v>5494</v>
          </cell>
          <cell r="M506">
            <v>5740</v>
          </cell>
          <cell r="N506">
            <v>5890</v>
          </cell>
          <cell r="O506">
            <v>5929</v>
          </cell>
          <cell r="P506">
            <v>5935</v>
          </cell>
          <cell r="Q506">
            <v>5951</v>
          </cell>
          <cell r="R506">
            <v>6380</v>
          </cell>
          <cell r="S506">
            <v>6392</v>
          </cell>
          <cell r="T506">
            <v>6393</v>
          </cell>
          <cell r="U506">
            <v>6411</v>
          </cell>
          <cell r="V506">
            <v>6412</v>
          </cell>
          <cell r="W506">
            <v>6436</v>
          </cell>
          <cell r="X506">
            <v>6491</v>
          </cell>
          <cell r="Y506">
            <v>6492</v>
          </cell>
        </row>
        <row r="507">
          <cell r="B507" t="str">
            <v>Harper</v>
          </cell>
          <cell r="C507">
            <v>20077</v>
          </cell>
          <cell r="D507">
            <v>16</v>
          </cell>
          <cell r="I507">
            <v>34</v>
          </cell>
          <cell r="J507">
            <v>5350</v>
          </cell>
          <cell r="K507">
            <v>5691</v>
          </cell>
          <cell r="L507">
            <v>5861</v>
          </cell>
          <cell r="M507">
            <v>5889</v>
          </cell>
          <cell r="N507">
            <v>5894</v>
          </cell>
          <cell r="O507">
            <v>5950</v>
          </cell>
          <cell r="P507">
            <v>5953</v>
          </cell>
          <cell r="Q507">
            <v>5958</v>
          </cell>
          <cell r="R507">
            <v>5967</v>
          </cell>
          <cell r="S507">
            <v>6330</v>
          </cell>
          <cell r="T507">
            <v>6342</v>
          </cell>
          <cell r="U507">
            <v>6360</v>
          </cell>
          <cell r="V507">
            <v>6378</v>
          </cell>
          <cell r="W507">
            <v>6391</v>
          </cell>
          <cell r="X507">
            <v>6410</v>
          </cell>
          <cell r="Y507">
            <v>6434</v>
          </cell>
        </row>
        <row r="508">
          <cell r="B508" t="str">
            <v>Harper</v>
          </cell>
          <cell r="C508">
            <v>20077</v>
          </cell>
          <cell r="D508">
            <v>9</v>
          </cell>
          <cell r="I508">
            <v>37</v>
          </cell>
          <cell r="J508">
            <v>5949</v>
          </cell>
          <cell r="K508">
            <v>5956</v>
          </cell>
          <cell r="L508">
            <v>5957</v>
          </cell>
          <cell r="M508">
            <v>5964</v>
          </cell>
          <cell r="N508">
            <v>6053</v>
          </cell>
          <cell r="O508">
            <v>6057</v>
          </cell>
          <cell r="P508">
            <v>6232</v>
          </cell>
          <cell r="Q508">
            <v>6321</v>
          </cell>
          <cell r="R508">
            <v>6432</v>
          </cell>
        </row>
        <row r="509">
          <cell r="B509" t="str">
            <v>Harper</v>
          </cell>
          <cell r="C509">
            <v>20077</v>
          </cell>
          <cell r="D509">
            <v>11</v>
          </cell>
          <cell r="I509">
            <v>41</v>
          </cell>
          <cell r="J509">
            <v>5893</v>
          </cell>
          <cell r="K509">
            <v>5954</v>
          </cell>
          <cell r="L509">
            <v>6051</v>
          </cell>
          <cell r="M509">
            <v>6224</v>
          </cell>
          <cell r="N509">
            <v>6234</v>
          </cell>
          <cell r="O509">
            <v>6341</v>
          </cell>
          <cell r="P509">
            <v>6354</v>
          </cell>
          <cell r="Q509">
            <v>6369</v>
          </cell>
          <cell r="R509">
            <v>6376</v>
          </cell>
          <cell r="S509">
            <v>6390</v>
          </cell>
          <cell r="T509">
            <v>6409</v>
          </cell>
        </row>
        <row r="510">
          <cell r="B510" t="str">
            <v>Harper</v>
          </cell>
          <cell r="C510">
            <v>20077</v>
          </cell>
          <cell r="D510">
            <v>6</v>
          </cell>
          <cell r="I510">
            <v>44</v>
          </cell>
          <cell r="J510">
            <v>5324</v>
          </cell>
          <cell r="K510">
            <v>5690</v>
          </cell>
          <cell r="L510">
            <v>5892</v>
          </cell>
          <cell r="M510">
            <v>5948</v>
          </cell>
          <cell r="N510">
            <v>6230</v>
          </cell>
          <cell r="O510">
            <v>6320</v>
          </cell>
        </row>
        <row r="511">
          <cell r="B511" t="str">
            <v>Harper</v>
          </cell>
          <cell r="C511">
            <v>20077</v>
          </cell>
          <cell r="D511">
            <v>3</v>
          </cell>
          <cell r="I511">
            <v>48</v>
          </cell>
          <cell r="J511">
            <v>6246</v>
          </cell>
          <cell r="K511">
            <v>6340</v>
          </cell>
          <cell r="L511">
            <v>6408</v>
          </cell>
        </row>
        <row r="512">
          <cell r="B512" t="str">
            <v>Harper</v>
          </cell>
          <cell r="C512">
            <v>20077</v>
          </cell>
          <cell r="D512">
            <v>1</v>
          </cell>
          <cell r="I512">
            <v>51</v>
          </cell>
          <cell r="J512">
            <v>6240</v>
          </cell>
        </row>
        <row r="513">
          <cell r="B513" t="str">
            <v>Harper</v>
          </cell>
          <cell r="C513">
            <v>20077</v>
          </cell>
          <cell r="D513" t="str">
            <v>na</v>
          </cell>
        </row>
        <row r="514">
          <cell r="B514" t="str">
            <v>Harper</v>
          </cell>
          <cell r="C514">
            <v>20077</v>
          </cell>
          <cell r="D514" t="str">
            <v>na</v>
          </cell>
        </row>
        <row r="515">
          <cell r="B515" t="str">
            <v>Harper</v>
          </cell>
          <cell r="C515">
            <v>20077</v>
          </cell>
          <cell r="D515" t="str">
            <v>na</v>
          </cell>
          <cell r="I515">
            <v>36</v>
          </cell>
          <cell r="J515" t="str">
            <v>MPLSEA</v>
          </cell>
        </row>
        <row r="516">
          <cell r="B516" t="str">
            <v>Harper</v>
          </cell>
          <cell r="C516">
            <v>20077</v>
          </cell>
          <cell r="D516">
            <v>91</v>
          </cell>
          <cell r="E516">
            <v>33.516483516483518</v>
          </cell>
          <cell r="F516">
            <v>39</v>
          </cell>
          <cell r="I516">
            <v>42</v>
          </cell>
          <cell r="J516" t="str">
            <v>MPLPER</v>
          </cell>
        </row>
        <row r="517">
          <cell r="B517" t="str">
            <v>Harvey</v>
          </cell>
          <cell r="C517">
            <v>20079</v>
          </cell>
          <cell r="D517" t="str">
            <v>na</v>
          </cell>
          <cell r="G517">
            <v>39.97</v>
          </cell>
          <cell r="H517">
            <v>40.799999999999997</v>
          </cell>
        </row>
        <row r="518">
          <cell r="B518" t="str">
            <v>Harvey</v>
          </cell>
          <cell r="C518">
            <v>20079</v>
          </cell>
          <cell r="D518">
            <v>21</v>
          </cell>
          <cell r="I518">
            <v>33</v>
          </cell>
          <cell r="J518">
            <v>3912</v>
          </cell>
          <cell r="K518">
            <v>4560</v>
          </cell>
          <cell r="L518">
            <v>4570</v>
          </cell>
          <cell r="M518">
            <v>4575</v>
          </cell>
          <cell r="N518">
            <v>4674</v>
          </cell>
          <cell r="O518">
            <v>5562</v>
          </cell>
          <cell r="P518">
            <v>5728</v>
          </cell>
          <cell r="Q518">
            <v>5741</v>
          </cell>
          <cell r="R518">
            <v>5751</v>
          </cell>
          <cell r="S518">
            <v>5832</v>
          </cell>
          <cell r="T518">
            <v>5844</v>
          </cell>
          <cell r="U518">
            <v>5881</v>
          </cell>
          <cell r="V518">
            <v>5883</v>
          </cell>
          <cell r="W518">
            <v>5884</v>
          </cell>
          <cell r="X518">
            <v>5907</v>
          </cell>
          <cell r="Y518">
            <v>5941</v>
          </cell>
          <cell r="Z518">
            <v>5971</v>
          </cell>
          <cell r="AA518">
            <v>5973</v>
          </cell>
          <cell r="AB518">
            <v>4585</v>
          </cell>
          <cell r="AC518">
            <v>5231</v>
          </cell>
          <cell r="AD518">
            <v>9982</v>
          </cell>
        </row>
        <row r="519">
          <cell r="B519" t="str">
            <v>Harvey</v>
          </cell>
          <cell r="C519">
            <v>20079</v>
          </cell>
          <cell r="D519">
            <v>12</v>
          </cell>
          <cell r="I519">
            <v>37</v>
          </cell>
          <cell r="J519">
            <v>3858</v>
          </cell>
          <cell r="K519">
            <v>2891</v>
          </cell>
          <cell r="L519">
            <v>3911</v>
          </cell>
          <cell r="M519">
            <v>4540</v>
          </cell>
          <cell r="N519">
            <v>4555</v>
          </cell>
          <cell r="O519">
            <v>4565</v>
          </cell>
          <cell r="P519">
            <v>4673</v>
          </cell>
          <cell r="Q519">
            <v>5550</v>
          </cell>
          <cell r="R519">
            <v>5873</v>
          </cell>
          <cell r="S519">
            <v>5928</v>
          </cell>
          <cell r="T519">
            <v>5935</v>
          </cell>
          <cell r="U519">
            <v>5942</v>
          </cell>
        </row>
        <row r="520">
          <cell r="B520" t="str">
            <v>Harvey</v>
          </cell>
          <cell r="C520">
            <v>20079</v>
          </cell>
          <cell r="D520">
            <v>12</v>
          </cell>
          <cell r="I520">
            <v>41</v>
          </cell>
          <cell r="J520">
            <v>3492</v>
          </cell>
          <cell r="K520">
            <v>3825</v>
          </cell>
          <cell r="L520">
            <v>3844</v>
          </cell>
          <cell r="M520">
            <v>3857</v>
          </cell>
          <cell r="N520">
            <v>4671</v>
          </cell>
          <cell r="O520">
            <v>5675</v>
          </cell>
          <cell r="P520">
            <v>5730</v>
          </cell>
          <cell r="Q520">
            <v>5800</v>
          </cell>
          <cell r="R520">
            <v>5870</v>
          </cell>
          <cell r="S520">
            <v>5871</v>
          </cell>
          <cell r="T520">
            <v>5894</v>
          </cell>
          <cell r="U520">
            <v>6330</v>
          </cell>
        </row>
        <row r="521">
          <cell r="B521" t="str">
            <v>Harvey</v>
          </cell>
          <cell r="C521">
            <v>20079</v>
          </cell>
          <cell r="D521">
            <v>13</v>
          </cell>
          <cell r="I521">
            <v>45</v>
          </cell>
          <cell r="J521">
            <v>3491</v>
          </cell>
          <cell r="K521">
            <v>3710</v>
          </cell>
          <cell r="L521">
            <v>3824</v>
          </cell>
          <cell r="M521">
            <v>3843</v>
          </cell>
          <cell r="N521">
            <v>3890</v>
          </cell>
          <cell r="O521">
            <v>3921</v>
          </cell>
          <cell r="P521">
            <v>5720</v>
          </cell>
          <cell r="Q521">
            <v>5822</v>
          </cell>
          <cell r="R521">
            <v>5893</v>
          </cell>
          <cell r="S521">
            <v>5910</v>
          </cell>
          <cell r="T521">
            <v>5970</v>
          </cell>
          <cell r="U521">
            <v>5977</v>
          </cell>
          <cell r="V521">
            <v>6051</v>
          </cell>
        </row>
        <row r="522">
          <cell r="B522" t="str">
            <v>Harvey</v>
          </cell>
          <cell r="C522">
            <v>20079</v>
          </cell>
          <cell r="D522">
            <v>13</v>
          </cell>
          <cell r="I522">
            <v>48</v>
          </cell>
          <cell r="J522">
            <v>2266</v>
          </cell>
          <cell r="K522">
            <v>3561</v>
          </cell>
          <cell r="L522">
            <v>3725</v>
          </cell>
          <cell r="M522">
            <v>3842</v>
          </cell>
          <cell r="N522">
            <v>5324</v>
          </cell>
          <cell r="O522">
            <v>5891</v>
          </cell>
          <cell r="P522">
            <v>5892</v>
          </cell>
          <cell r="Q522">
            <v>5909</v>
          </cell>
          <cell r="R522">
            <v>5943</v>
          </cell>
          <cell r="S522">
            <v>5961</v>
          </cell>
          <cell r="T522">
            <v>6052</v>
          </cell>
          <cell r="U522">
            <v>6244</v>
          </cell>
          <cell r="V522">
            <v>5896</v>
          </cell>
        </row>
        <row r="523">
          <cell r="B523" t="str">
            <v>Harvey</v>
          </cell>
          <cell r="C523">
            <v>20079</v>
          </cell>
          <cell r="D523" t="str">
            <v>na</v>
          </cell>
        </row>
        <row r="524">
          <cell r="B524" t="str">
            <v>Harvey</v>
          </cell>
          <cell r="C524">
            <v>20079</v>
          </cell>
          <cell r="D524" t="str">
            <v>na</v>
          </cell>
        </row>
        <row r="525">
          <cell r="B525" t="str">
            <v>Harvey</v>
          </cell>
          <cell r="C525">
            <v>20079</v>
          </cell>
          <cell r="D525" t="str">
            <v>na</v>
          </cell>
        </row>
        <row r="526">
          <cell r="B526" t="str">
            <v>Harvey</v>
          </cell>
          <cell r="C526">
            <v>20079</v>
          </cell>
          <cell r="D526" t="str">
            <v>na</v>
          </cell>
        </row>
        <row r="527">
          <cell r="B527" t="str">
            <v>Harvey</v>
          </cell>
          <cell r="C527">
            <v>20079</v>
          </cell>
          <cell r="D527" t="str">
            <v>na</v>
          </cell>
        </row>
        <row r="528">
          <cell r="B528" t="str">
            <v>Harvey</v>
          </cell>
          <cell r="C528">
            <v>20079</v>
          </cell>
          <cell r="D528" t="str">
            <v>na</v>
          </cell>
          <cell r="I528">
            <v>46</v>
          </cell>
          <cell r="J528" t="str">
            <v>MPLSEA</v>
          </cell>
        </row>
        <row r="529">
          <cell r="B529" t="str">
            <v>Harvey</v>
          </cell>
          <cell r="C529">
            <v>20079</v>
          </cell>
          <cell r="D529">
            <v>71</v>
          </cell>
          <cell r="E529">
            <v>39.971830985915496</v>
          </cell>
          <cell r="F529">
            <v>40.799999999999997</v>
          </cell>
          <cell r="I529">
            <v>52</v>
          </cell>
          <cell r="J529" t="str">
            <v>MPLPER</v>
          </cell>
        </row>
        <row r="530">
          <cell r="B530" t="str">
            <v>Haskell</v>
          </cell>
          <cell r="C530">
            <v>20081</v>
          </cell>
          <cell r="D530" t="str">
            <v>na</v>
          </cell>
          <cell r="G530">
            <v>31.24</v>
          </cell>
          <cell r="H530">
            <v>30</v>
          </cell>
        </row>
        <row r="531">
          <cell r="B531" t="str">
            <v>Haskell</v>
          </cell>
          <cell r="C531">
            <v>20081</v>
          </cell>
          <cell r="D531">
            <v>6</v>
          </cell>
          <cell r="I531">
            <v>21</v>
          </cell>
          <cell r="J531">
            <v>1159</v>
          </cell>
          <cell r="K531">
            <v>1610</v>
          </cell>
          <cell r="L531">
            <v>1712</v>
          </cell>
          <cell r="M531">
            <v>1985</v>
          </cell>
          <cell r="N531">
            <v>1986</v>
          </cell>
          <cell r="O531">
            <v>1982</v>
          </cell>
        </row>
        <row r="532">
          <cell r="B532" t="str">
            <v>Haskell</v>
          </cell>
          <cell r="C532">
            <v>20081</v>
          </cell>
          <cell r="D532">
            <v>5</v>
          </cell>
          <cell r="I532">
            <v>23</v>
          </cell>
          <cell r="J532">
            <v>1572</v>
          </cell>
          <cell r="K532">
            <v>1665</v>
          </cell>
          <cell r="L532">
            <v>2714</v>
          </cell>
          <cell r="M532">
            <v>2715</v>
          </cell>
          <cell r="N532">
            <v>5240</v>
          </cell>
        </row>
        <row r="533">
          <cell r="B533" t="str">
            <v>Haskell</v>
          </cell>
          <cell r="C533">
            <v>20081</v>
          </cell>
          <cell r="D533">
            <v>3</v>
          </cell>
          <cell r="I533">
            <v>26</v>
          </cell>
          <cell r="J533">
            <v>1327</v>
          </cell>
          <cell r="K533">
            <v>1608</v>
          </cell>
          <cell r="L533">
            <v>1987</v>
          </cell>
        </row>
        <row r="534">
          <cell r="B534" t="str">
            <v>Haskell</v>
          </cell>
          <cell r="C534">
            <v>20081</v>
          </cell>
          <cell r="D534">
            <v>1</v>
          </cell>
          <cell r="I534">
            <v>29</v>
          </cell>
          <cell r="J534">
            <v>1713</v>
          </cell>
        </row>
        <row r="535">
          <cell r="B535" t="str">
            <v>Haskell</v>
          </cell>
          <cell r="C535">
            <v>20081</v>
          </cell>
          <cell r="D535">
            <v>1</v>
          </cell>
          <cell r="I535">
            <v>31</v>
          </cell>
          <cell r="J535">
            <v>1868</v>
          </cell>
        </row>
        <row r="536">
          <cell r="B536" t="str">
            <v>Haskell</v>
          </cell>
          <cell r="C536">
            <v>20081</v>
          </cell>
          <cell r="D536">
            <v>1</v>
          </cell>
          <cell r="I536">
            <v>34</v>
          </cell>
          <cell r="J536">
            <v>1867</v>
          </cell>
        </row>
        <row r="537">
          <cell r="B537" t="str">
            <v>Haskell</v>
          </cell>
          <cell r="C537">
            <v>20081</v>
          </cell>
          <cell r="D537">
            <v>7</v>
          </cell>
          <cell r="I537">
            <v>37</v>
          </cell>
          <cell r="J537">
            <v>1668</v>
          </cell>
          <cell r="K537">
            <v>1762</v>
          </cell>
          <cell r="L537">
            <v>1809</v>
          </cell>
          <cell r="M537">
            <v>1854</v>
          </cell>
          <cell r="N537">
            <v>1857</v>
          </cell>
          <cell r="O537">
            <v>2612</v>
          </cell>
          <cell r="P537">
            <v>2822</v>
          </cell>
        </row>
        <row r="538">
          <cell r="B538" t="str">
            <v>Haskell</v>
          </cell>
          <cell r="C538">
            <v>20081</v>
          </cell>
          <cell r="D538">
            <v>10</v>
          </cell>
          <cell r="I538">
            <v>39</v>
          </cell>
          <cell r="J538">
            <v>1667</v>
          </cell>
          <cell r="K538">
            <v>1754</v>
          </cell>
          <cell r="L538">
            <v>1761</v>
          </cell>
          <cell r="M538">
            <v>1808</v>
          </cell>
          <cell r="N538">
            <v>1810</v>
          </cell>
          <cell r="O538">
            <v>1856</v>
          </cell>
          <cell r="P538">
            <v>2686</v>
          </cell>
          <cell r="Q538">
            <v>2801</v>
          </cell>
          <cell r="R538">
            <v>2814</v>
          </cell>
          <cell r="S538">
            <v>2815</v>
          </cell>
        </row>
        <row r="539">
          <cell r="B539" t="str">
            <v>Haskell</v>
          </cell>
          <cell r="C539">
            <v>20081</v>
          </cell>
          <cell r="D539" t="str">
            <v>na</v>
          </cell>
        </row>
        <row r="540">
          <cell r="B540" t="str">
            <v>Haskell</v>
          </cell>
          <cell r="C540">
            <v>20081</v>
          </cell>
          <cell r="D540" t="str">
            <v>na</v>
          </cell>
        </row>
        <row r="541">
          <cell r="B541" t="str">
            <v>Haskell</v>
          </cell>
          <cell r="C541">
            <v>20081</v>
          </cell>
          <cell r="D541" t="str">
            <v>na</v>
          </cell>
          <cell r="I541">
            <v>24</v>
          </cell>
          <cell r="J541" t="str">
            <v>MPLSEA</v>
          </cell>
        </row>
        <row r="542">
          <cell r="B542" t="str">
            <v>Haskell</v>
          </cell>
          <cell r="C542">
            <v>20081</v>
          </cell>
          <cell r="D542">
            <v>34</v>
          </cell>
          <cell r="E542">
            <v>31.235294117647058</v>
          </cell>
          <cell r="F542">
            <v>30</v>
          </cell>
          <cell r="I542">
            <v>36</v>
          </cell>
          <cell r="J542" t="str">
            <v>MPLPER</v>
          </cell>
        </row>
        <row r="543">
          <cell r="B543" t="str">
            <v>Hodgeman</v>
          </cell>
          <cell r="C543">
            <v>20083</v>
          </cell>
          <cell r="D543" t="str">
            <v>na</v>
          </cell>
          <cell r="G543">
            <v>29.36</v>
          </cell>
          <cell r="H543">
            <v>30.2</v>
          </cell>
        </row>
        <row r="544">
          <cell r="B544" t="str">
            <v>Hodgeman</v>
          </cell>
          <cell r="C544">
            <v>20083</v>
          </cell>
          <cell r="D544">
            <v>16</v>
          </cell>
          <cell r="I544">
            <v>21</v>
          </cell>
          <cell r="J544">
            <v>2722</v>
          </cell>
          <cell r="K544">
            <v>2724</v>
          </cell>
          <cell r="L544">
            <v>2742</v>
          </cell>
          <cell r="M544">
            <v>2750</v>
          </cell>
          <cell r="N544">
            <v>2761</v>
          </cell>
          <cell r="O544">
            <v>2762</v>
          </cell>
          <cell r="P544">
            <v>2765</v>
          </cell>
          <cell r="Q544">
            <v>2766</v>
          </cell>
          <cell r="R544">
            <v>2959</v>
          </cell>
          <cell r="S544">
            <v>9982</v>
          </cell>
          <cell r="T544">
            <v>1122</v>
          </cell>
          <cell r="U544">
            <v>1712</v>
          </cell>
          <cell r="V544">
            <v>2234</v>
          </cell>
          <cell r="W544">
            <v>2562</v>
          </cell>
          <cell r="X544">
            <v>2568</v>
          </cell>
          <cell r="Y544">
            <v>2586</v>
          </cell>
        </row>
        <row r="545">
          <cell r="B545" t="str">
            <v>Hodgeman</v>
          </cell>
          <cell r="C545">
            <v>20083</v>
          </cell>
          <cell r="D545">
            <v>1</v>
          </cell>
          <cell r="I545">
            <v>23</v>
          </cell>
          <cell r="J545">
            <v>2714</v>
          </cell>
        </row>
        <row r="546">
          <cell r="B546" t="str">
            <v>Hodgeman</v>
          </cell>
          <cell r="C546">
            <v>20083</v>
          </cell>
          <cell r="D546">
            <v>2</v>
          </cell>
          <cell r="I546">
            <v>26</v>
          </cell>
          <cell r="J546">
            <v>2759</v>
          </cell>
          <cell r="K546">
            <v>2953</v>
          </cell>
        </row>
        <row r="547">
          <cell r="B547" t="str">
            <v>Hodgeman</v>
          </cell>
          <cell r="C547">
            <v>20083</v>
          </cell>
          <cell r="D547">
            <v>1</v>
          </cell>
          <cell r="I547">
            <v>27</v>
          </cell>
          <cell r="J547">
            <v>2748</v>
          </cell>
        </row>
        <row r="548">
          <cell r="B548" t="str">
            <v>Hodgeman</v>
          </cell>
          <cell r="C548">
            <v>20083</v>
          </cell>
          <cell r="D548">
            <v>8</v>
          </cell>
          <cell r="I548">
            <v>29</v>
          </cell>
          <cell r="J548">
            <v>2617</v>
          </cell>
          <cell r="K548">
            <v>2629</v>
          </cell>
          <cell r="L548">
            <v>2800</v>
          </cell>
          <cell r="M548">
            <v>2818</v>
          </cell>
          <cell r="N548">
            <v>2822</v>
          </cell>
          <cell r="O548">
            <v>1643</v>
          </cell>
          <cell r="P548">
            <v>1765</v>
          </cell>
          <cell r="Q548">
            <v>2588</v>
          </cell>
        </row>
        <row r="549">
          <cell r="B549" t="str">
            <v>Hodgeman</v>
          </cell>
          <cell r="C549">
            <v>20083</v>
          </cell>
          <cell r="D549">
            <v>7</v>
          </cell>
          <cell r="I549">
            <v>31</v>
          </cell>
          <cell r="J549">
            <v>2614</v>
          </cell>
          <cell r="K549">
            <v>2615</v>
          </cell>
          <cell r="L549">
            <v>2628</v>
          </cell>
          <cell r="M549">
            <v>2747</v>
          </cell>
          <cell r="N549">
            <v>2757</v>
          </cell>
          <cell r="O549">
            <v>2951</v>
          </cell>
          <cell r="P549">
            <v>2365</v>
          </cell>
        </row>
        <row r="550">
          <cell r="B550" t="str">
            <v>Hodgeman</v>
          </cell>
          <cell r="C550">
            <v>20083</v>
          </cell>
          <cell r="D550">
            <v>3</v>
          </cell>
          <cell r="I550">
            <v>34</v>
          </cell>
          <cell r="J550">
            <v>2756</v>
          </cell>
          <cell r="K550">
            <v>2817</v>
          </cell>
          <cell r="L550">
            <v>1762</v>
          </cell>
        </row>
        <row r="551">
          <cell r="B551" t="str">
            <v>Hodgeman</v>
          </cell>
          <cell r="C551">
            <v>20083</v>
          </cell>
          <cell r="D551">
            <v>1</v>
          </cell>
          <cell r="I551">
            <v>35</v>
          </cell>
          <cell r="J551">
            <v>2235</v>
          </cell>
        </row>
        <row r="552">
          <cell r="B552" t="str">
            <v>Hodgeman</v>
          </cell>
          <cell r="C552">
            <v>20083</v>
          </cell>
          <cell r="D552">
            <v>7</v>
          </cell>
          <cell r="I552">
            <v>37</v>
          </cell>
          <cell r="J552">
            <v>2613</v>
          </cell>
          <cell r="K552">
            <v>2755</v>
          </cell>
          <cell r="L552">
            <v>2815</v>
          </cell>
          <cell r="M552">
            <v>5923</v>
          </cell>
          <cell r="N552">
            <v>1562</v>
          </cell>
          <cell r="O552">
            <v>1761</v>
          </cell>
          <cell r="P552">
            <v>2232</v>
          </cell>
        </row>
        <row r="553">
          <cell r="B553" t="str">
            <v>Hodgeman</v>
          </cell>
          <cell r="C553">
            <v>20083</v>
          </cell>
          <cell r="D553">
            <v>7</v>
          </cell>
          <cell r="I553">
            <v>39</v>
          </cell>
          <cell r="J553">
            <v>2801</v>
          </cell>
          <cell r="K553">
            <v>3725</v>
          </cell>
          <cell r="L553">
            <v>3760</v>
          </cell>
          <cell r="M553">
            <v>2266</v>
          </cell>
          <cell r="N553">
            <v>2310</v>
          </cell>
          <cell r="O553">
            <v>2375</v>
          </cell>
          <cell r="P553">
            <v>2612</v>
          </cell>
        </row>
        <row r="554">
          <cell r="B554" t="str">
            <v>Hodgeman</v>
          </cell>
          <cell r="C554">
            <v>20083</v>
          </cell>
          <cell r="D554" t="str">
            <v>na</v>
          </cell>
          <cell r="I554">
            <v>32</v>
          </cell>
          <cell r="J554" t="str">
            <v>MPLSEA</v>
          </cell>
        </row>
        <row r="555">
          <cell r="B555" t="str">
            <v>Hodgeman</v>
          </cell>
          <cell r="C555">
            <v>20083</v>
          </cell>
          <cell r="D555">
            <v>53</v>
          </cell>
          <cell r="E555">
            <v>29.358490566037737</v>
          </cell>
          <cell r="F555">
            <v>30.2</v>
          </cell>
          <cell r="I555">
            <v>42</v>
          </cell>
          <cell r="J555" t="str">
            <v>MPLPER</v>
          </cell>
        </row>
        <row r="556">
          <cell r="B556" t="str">
            <v>Jackson</v>
          </cell>
          <cell r="C556">
            <v>20085</v>
          </cell>
          <cell r="D556" t="str">
            <v>na</v>
          </cell>
          <cell r="G556">
            <v>57</v>
          </cell>
          <cell r="H556">
            <v>63.71</v>
          </cell>
        </row>
        <row r="557">
          <cell r="B557" t="str">
            <v>Jackson</v>
          </cell>
          <cell r="C557">
            <v>20085</v>
          </cell>
          <cell r="D557">
            <v>16</v>
          </cell>
          <cell r="I557">
            <v>42</v>
          </cell>
          <cell r="J557">
            <v>4725</v>
          </cell>
          <cell r="K557">
            <v>4834</v>
          </cell>
          <cell r="L557">
            <v>7223</v>
          </cell>
          <cell r="M557">
            <v>7225</v>
          </cell>
          <cell r="N557">
            <v>7325</v>
          </cell>
          <cell r="O557">
            <v>7504</v>
          </cell>
          <cell r="P557">
            <v>7515</v>
          </cell>
          <cell r="Q557">
            <v>7594</v>
          </cell>
          <cell r="R557">
            <v>7608</v>
          </cell>
          <cell r="S557">
            <v>7651</v>
          </cell>
          <cell r="T557">
            <v>7653</v>
          </cell>
          <cell r="U557">
            <v>7658</v>
          </cell>
          <cell r="V557">
            <v>7660</v>
          </cell>
          <cell r="W557">
            <v>4590</v>
          </cell>
          <cell r="X557">
            <v>4752</v>
          </cell>
          <cell r="Y557">
            <v>7655</v>
          </cell>
        </row>
        <row r="558">
          <cell r="B558" t="str">
            <v>Jackson</v>
          </cell>
          <cell r="C558">
            <v>20085</v>
          </cell>
          <cell r="D558">
            <v>8</v>
          </cell>
          <cell r="I558">
            <v>53</v>
          </cell>
          <cell r="J558">
            <v>4832</v>
          </cell>
          <cell r="K558">
            <v>7222</v>
          </cell>
          <cell r="L558">
            <v>7303</v>
          </cell>
          <cell r="M558">
            <v>7304</v>
          </cell>
          <cell r="N558">
            <v>7330</v>
          </cell>
          <cell r="O558">
            <v>7503</v>
          </cell>
          <cell r="P558">
            <v>7510</v>
          </cell>
          <cell r="Q558">
            <v>7603</v>
          </cell>
        </row>
        <row r="559">
          <cell r="B559" t="str">
            <v>Jackson</v>
          </cell>
          <cell r="C559">
            <v>20085</v>
          </cell>
          <cell r="D559">
            <v>10</v>
          </cell>
          <cell r="I559">
            <v>58</v>
          </cell>
          <cell r="J559">
            <v>3891</v>
          </cell>
          <cell r="K559">
            <v>7220</v>
          </cell>
          <cell r="L559">
            <v>7221</v>
          </cell>
          <cell r="M559">
            <v>7224</v>
          </cell>
          <cell r="N559">
            <v>7302</v>
          </cell>
          <cell r="O559">
            <v>7502</v>
          </cell>
          <cell r="P559">
            <v>7593</v>
          </cell>
          <cell r="Q559">
            <v>7584</v>
          </cell>
          <cell r="R559">
            <v>7684</v>
          </cell>
          <cell r="S559">
            <v>7423</v>
          </cell>
        </row>
        <row r="560">
          <cell r="B560" t="str">
            <v>Jackson</v>
          </cell>
          <cell r="C560">
            <v>20085</v>
          </cell>
          <cell r="D560">
            <v>6</v>
          </cell>
          <cell r="I560">
            <v>64</v>
          </cell>
          <cell r="J560">
            <v>7061</v>
          </cell>
          <cell r="K560">
            <v>7091</v>
          </cell>
          <cell r="L560">
            <v>7233</v>
          </cell>
          <cell r="M560">
            <v>7500</v>
          </cell>
          <cell r="N560">
            <v>7580</v>
          </cell>
          <cell r="O560">
            <v>7683</v>
          </cell>
        </row>
        <row r="561">
          <cell r="B561" t="str">
            <v>Jackson</v>
          </cell>
          <cell r="C561">
            <v>20085</v>
          </cell>
          <cell r="D561">
            <v>6</v>
          </cell>
          <cell r="I561">
            <v>69</v>
          </cell>
          <cell r="J561">
            <v>4020</v>
          </cell>
          <cell r="K561">
            <v>7090</v>
          </cell>
          <cell r="L561">
            <v>7099</v>
          </cell>
          <cell r="M561">
            <v>7301</v>
          </cell>
          <cell r="N561">
            <v>7681</v>
          </cell>
          <cell r="O561">
            <v>7051</v>
          </cell>
        </row>
        <row r="562">
          <cell r="B562" t="str">
            <v>Jackson</v>
          </cell>
          <cell r="C562">
            <v>20085</v>
          </cell>
          <cell r="D562">
            <v>2</v>
          </cell>
          <cell r="I562">
            <v>75</v>
          </cell>
          <cell r="J562">
            <v>7450</v>
          </cell>
          <cell r="K562">
            <v>7455</v>
          </cell>
        </row>
        <row r="563">
          <cell r="B563" t="str">
            <v>Jackson</v>
          </cell>
          <cell r="C563">
            <v>20085</v>
          </cell>
          <cell r="D563">
            <v>4</v>
          </cell>
          <cell r="I563">
            <v>85</v>
          </cell>
          <cell r="J563">
            <v>4350</v>
          </cell>
          <cell r="K563">
            <v>7170</v>
          </cell>
          <cell r="L563">
            <v>7173</v>
          </cell>
          <cell r="M563">
            <v>7050</v>
          </cell>
        </row>
        <row r="564">
          <cell r="B564" t="str">
            <v>Jackson</v>
          </cell>
          <cell r="C564">
            <v>20085</v>
          </cell>
          <cell r="D564" t="str">
            <v>na</v>
          </cell>
        </row>
        <row r="565">
          <cell r="B565" t="str">
            <v>Jackson</v>
          </cell>
          <cell r="C565">
            <v>20085</v>
          </cell>
          <cell r="D565" t="str">
            <v>na</v>
          </cell>
        </row>
        <row r="566">
          <cell r="B566" t="str">
            <v>Jackson</v>
          </cell>
          <cell r="C566">
            <v>20085</v>
          </cell>
          <cell r="D566" t="str">
            <v>na</v>
          </cell>
        </row>
        <row r="567">
          <cell r="B567" t="str">
            <v>Jackson</v>
          </cell>
          <cell r="C567">
            <v>20085</v>
          </cell>
          <cell r="D567" t="str">
            <v>na</v>
          </cell>
          <cell r="I567">
            <v>62</v>
          </cell>
          <cell r="J567" t="str">
            <v>MPLSEA</v>
          </cell>
        </row>
        <row r="568">
          <cell r="B568" t="str">
            <v>Jackson</v>
          </cell>
          <cell r="C568">
            <v>20085</v>
          </cell>
          <cell r="D568">
            <v>52</v>
          </cell>
          <cell r="E568">
            <v>57</v>
          </cell>
          <cell r="F568">
            <v>63.714285714285715</v>
          </cell>
          <cell r="I568">
            <v>66</v>
          </cell>
          <cell r="J568" t="str">
            <v>MPLPER</v>
          </cell>
        </row>
        <row r="569">
          <cell r="B569" t="str">
            <v>Jefferson</v>
          </cell>
          <cell r="C569">
            <v>20087</v>
          </cell>
          <cell r="D569" t="str">
            <v>na</v>
          </cell>
          <cell r="G569">
            <v>61.69</v>
          </cell>
          <cell r="H569">
            <v>66</v>
          </cell>
        </row>
        <row r="570">
          <cell r="B570" t="str">
            <v>Jefferson</v>
          </cell>
          <cell r="C570">
            <v>20087</v>
          </cell>
          <cell r="D570">
            <v>13</v>
          </cell>
          <cell r="I570">
            <v>45</v>
          </cell>
          <cell r="J570">
            <v>4752</v>
          </cell>
          <cell r="K570">
            <v>7325</v>
          </cell>
          <cell r="L570">
            <v>7330</v>
          </cell>
          <cell r="M570">
            <v>7585</v>
          </cell>
          <cell r="N570">
            <v>7586</v>
          </cell>
          <cell r="O570">
            <v>7593</v>
          </cell>
          <cell r="P570">
            <v>7602</v>
          </cell>
          <cell r="Q570">
            <v>7651</v>
          </cell>
          <cell r="R570">
            <v>7653</v>
          </cell>
          <cell r="S570">
            <v>7655</v>
          </cell>
          <cell r="T570">
            <v>7657</v>
          </cell>
          <cell r="U570">
            <v>7658</v>
          </cell>
          <cell r="V570">
            <v>9982</v>
          </cell>
        </row>
        <row r="571">
          <cell r="B571" t="str">
            <v>Jefferson</v>
          </cell>
          <cell r="C571">
            <v>20087</v>
          </cell>
          <cell r="D571">
            <v>5</v>
          </cell>
          <cell r="I571">
            <v>51</v>
          </cell>
          <cell r="J571">
            <v>7281</v>
          </cell>
          <cell r="K571">
            <v>7307</v>
          </cell>
          <cell r="L571">
            <v>7460</v>
          </cell>
          <cell r="M571">
            <v>7520</v>
          </cell>
          <cell r="N571">
            <v>7503</v>
          </cell>
        </row>
        <row r="572">
          <cell r="B572" t="str">
            <v>Jefferson</v>
          </cell>
          <cell r="C572">
            <v>20087</v>
          </cell>
          <cell r="D572">
            <v>8</v>
          </cell>
          <cell r="I572">
            <v>57</v>
          </cell>
          <cell r="J572">
            <v>7091</v>
          </cell>
          <cell r="K572">
            <v>7150</v>
          </cell>
          <cell r="L572">
            <v>7253</v>
          </cell>
          <cell r="M572">
            <v>7302</v>
          </cell>
          <cell r="N572">
            <v>7502</v>
          </cell>
          <cell r="O572">
            <v>7583</v>
          </cell>
          <cell r="P572">
            <v>7591</v>
          </cell>
          <cell r="Q572">
            <v>7600</v>
          </cell>
        </row>
        <row r="573">
          <cell r="B573" t="str">
            <v>Jefferson</v>
          </cell>
          <cell r="C573">
            <v>20087</v>
          </cell>
          <cell r="D573">
            <v>4</v>
          </cell>
          <cell r="I573">
            <v>63</v>
          </cell>
          <cell r="J573">
            <v>7089</v>
          </cell>
          <cell r="K573">
            <v>7280</v>
          </cell>
          <cell r="L573">
            <v>7301</v>
          </cell>
          <cell r="M573">
            <v>7500</v>
          </cell>
        </row>
        <row r="574">
          <cell r="B574" t="str">
            <v>Jefferson</v>
          </cell>
          <cell r="C574">
            <v>20087</v>
          </cell>
          <cell r="D574">
            <v>12</v>
          </cell>
          <cell r="I574">
            <v>69</v>
          </cell>
          <cell r="J574">
            <v>7055</v>
          </cell>
          <cell r="K574">
            <v>7090</v>
          </cell>
          <cell r="L574">
            <v>7261</v>
          </cell>
          <cell r="M574">
            <v>7433</v>
          </cell>
          <cell r="N574">
            <v>7589</v>
          </cell>
          <cell r="O574">
            <v>7590</v>
          </cell>
          <cell r="P574">
            <v>7681</v>
          </cell>
          <cell r="Q574">
            <v>7683</v>
          </cell>
          <cell r="R574">
            <v>7155</v>
          </cell>
          <cell r="S574">
            <v>7252</v>
          </cell>
          <cell r="T574">
            <v>7423</v>
          </cell>
          <cell r="U574">
            <v>7105</v>
          </cell>
        </row>
        <row r="575">
          <cell r="B575" t="str">
            <v>Jefferson</v>
          </cell>
          <cell r="C575">
            <v>20087</v>
          </cell>
          <cell r="D575">
            <v>8</v>
          </cell>
          <cell r="I575">
            <v>75</v>
          </cell>
          <cell r="J575">
            <v>7051</v>
          </cell>
          <cell r="K575">
            <v>7005</v>
          </cell>
          <cell r="L575">
            <v>7031</v>
          </cell>
          <cell r="M575">
            <v>7035</v>
          </cell>
          <cell r="N575">
            <v>7036</v>
          </cell>
          <cell r="O575">
            <v>7107</v>
          </cell>
          <cell r="P575">
            <v>7109</v>
          </cell>
          <cell r="Q575">
            <v>7208</v>
          </cell>
        </row>
        <row r="576">
          <cell r="B576" t="str">
            <v>Jefferson</v>
          </cell>
          <cell r="C576">
            <v>20087</v>
          </cell>
          <cell r="D576">
            <v>3</v>
          </cell>
          <cell r="I576">
            <v>81</v>
          </cell>
          <cell r="J576">
            <v>7170</v>
          </cell>
          <cell r="K576">
            <v>7213</v>
          </cell>
          <cell r="L576">
            <v>7050</v>
          </cell>
        </row>
        <row r="577">
          <cell r="B577" t="str">
            <v>Jefferson</v>
          </cell>
          <cell r="C577">
            <v>20087</v>
          </cell>
          <cell r="D577">
            <v>2</v>
          </cell>
          <cell r="I577">
            <v>87</v>
          </cell>
          <cell r="J577">
            <v>7123</v>
          </cell>
          <cell r="K577">
            <v>7176</v>
          </cell>
        </row>
        <row r="578">
          <cell r="B578" t="str">
            <v>Jefferson</v>
          </cell>
          <cell r="C578">
            <v>20087</v>
          </cell>
          <cell r="D578" t="str">
            <v>na</v>
          </cell>
        </row>
        <row r="579">
          <cell r="B579" t="str">
            <v>Jefferson</v>
          </cell>
          <cell r="C579">
            <v>20087</v>
          </cell>
          <cell r="D579" t="str">
            <v>na</v>
          </cell>
        </row>
        <row r="580">
          <cell r="B580" t="str">
            <v>Jefferson</v>
          </cell>
          <cell r="C580">
            <v>20087</v>
          </cell>
          <cell r="D580" t="str">
            <v>na</v>
          </cell>
          <cell r="I580">
            <v>62</v>
          </cell>
          <cell r="J580" t="str">
            <v>MPLSEA</v>
          </cell>
        </row>
        <row r="581">
          <cell r="B581" t="str">
            <v>Jefferson</v>
          </cell>
          <cell r="C581">
            <v>20087</v>
          </cell>
          <cell r="D581">
            <v>55</v>
          </cell>
          <cell r="E581">
            <v>61.690909090909088</v>
          </cell>
          <cell r="F581">
            <v>66</v>
          </cell>
          <cell r="I581">
            <v>66</v>
          </cell>
          <cell r="J581" t="str">
            <v>MPLPER</v>
          </cell>
        </row>
        <row r="582">
          <cell r="B582" t="str">
            <v>Jewell</v>
          </cell>
          <cell r="C582">
            <v>20089</v>
          </cell>
          <cell r="D582" t="str">
            <v>na</v>
          </cell>
          <cell r="G582">
            <v>43.4</v>
          </cell>
          <cell r="H582">
            <v>44.62</v>
          </cell>
        </row>
        <row r="583">
          <cell r="B583" t="str">
            <v>Jewell</v>
          </cell>
          <cell r="C583">
            <v>20089</v>
          </cell>
          <cell r="D583">
            <v>10</v>
          </cell>
          <cell r="I583">
            <v>31</v>
          </cell>
          <cell r="J583">
            <v>2718</v>
          </cell>
          <cell r="K583">
            <v>2720</v>
          </cell>
          <cell r="L583">
            <v>2740</v>
          </cell>
          <cell r="M583">
            <v>2955</v>
          </cell>
          <cell r="N583">
            <v>2108</v>
          </cell>
          <cell r="O583">
            <v>2260</v>
          </cell>
          <cell r="P583">
            <v>2536</v>
          </cell>
          <cell r="Q583">
            <v>2540</v>
          </cell>
          <cell r="R583">
            <v>2542</v>
          </cell>
          <cell r="S583">
            <v>2547</v>
          </cell>
        </row>
        <row r="584">
          <cell r="B584" t="str">
            <v>Jewell</v>
          </cell>
          <cell r="C584">
            <v>20089</v>
          </cell>
          <cell r="D584">
            <v>2</v>
          </cell>
          <cell r="I584">
            <v>35</v>
          </cell>
          <cell r="J584">
            <v>2953</v>
          </cell>
          <cell r="K584">
            <v>2596</v>
          </cell>
        </row>
        <row r="585">
          <cell r="B585" t="str">
            <v>Jewell</v>
          </cell>
          <cell r="C585">
            <v>20089</v>
          </cell>
          <cell r="D585">
            <v>6</v>
          </cell>
          <cell r="I585">
            <v>38</v>
          </cell>
          <cell r="J585">
            <v>2664</v>
          </cell>
          <cell r="K585">
            <v>2734</v>
          </cell>
          <cell r="L585">
            <v>2827</v>
          </cell>
          <cell r="M585">
            <v>3886</v>
          </cell>
          <cell r="N585">
            <v>2110</v>
          </cell>
          <cell r="O585">
            <v>2234</v>
          </cell>
        </row>
        <row r="586">
          <cell r="B586" t="str">
            <v>Jewell</v>
          </cell>
          <cell r="C586">
            <v>20089</v>
          </cell>
          <cell r="D586">
            <v>8</v>
          </cell>
          <cell r="I586">
            <v>42</v>
          </cell>
          <cell r="J586">
            <v>2672</v>
          </cell>
          <cell r="K586">
            <v>3831</v>
          </cell>
          <cell r="L586">
            <v>3846</v>
          </cell>
          <cell r="M586">
            <v>3848</v>
          </cell>
          <cell r="N586">
            <v>2366</v>
          </cell>
          <cell r="O586">
            <v>2519</v>
          </cell>
          <cell r="P586">
            <v>2617</v>
          </cell>
          <cell r="Q586">
            <v>2623</v>
          </cell>
        </row>
        <row r="587">
          <cell r="B587" t="str">
            <v>Jewell</v>
          </cell>
          <cell r="C587">
            <v>20089</v>
          </cell>
          <cell r="D587">
            <v>7</v>
          </cell>
          <cell r="I587">
            <v>47</v>
          </cell>
          <cell r="J587">
            <v>2738</v>
          </cell>
          <cell r="K587">
            <v>3537</v>
          </cell>
          <cell r="L587">
            <v>3844</v>
          </cell>
          <cell r="M587">
            <v>3870</v>
          </cell>
          <cell r="N587">
            <v>3030</v>
          </cell>
          <cell r="O587">
            <v>2104</v>
          </cell>
          <cell r="P587">
            <v>2614</v>
          </cell>
        </row>
        <row r="588">
          <cell r="B588" t="str">
            <v>Jewell</v>
          </cell>
          <cell r="C588">
            <v>20089</v>
          </cell>
          <cell r="D588">
            <v>6</v>
          </cell>
          <cell r="I588">
            <v>51</v>
          </cell>
          <cell r="J588">
            <v>2670</v>
          </cell>
          <cell r="K588">
            <v>3824</v>
          </cell>
          <cell r="L588">
            <v>3825</v>
          </cell>
          <cell r="M588">
            <v>3866</v>
          </cell>
          <cell r="N588">
            <v>2518</v>
          </cell>
          <cell r="O588">
            <v>2613</v>
          </cell>
        </row>
        <row r="589">
          <cell r="B589" t="str">
            <v>Jewell</v>
          </cell>
          <cell r="C589">
            <v>20089</v>
          </cell>
          <cell r="D589">
            <v>6</v>
          </cell>
          <cell r="I589">
            <v>55</v>
          </cell>
          <cell r="J589">
            <v>3725</v>
          </cell>
          <cell r="K589">
            <v>3864</v>
          </cell>
          <cell r="L589">
            <v>2236</v>
          </cell>
          <cell r="M589">
            <v>2266</v>
          </cell>
          <cell r="N589">
            <v>2347</v>
          </cell>
          <cell r="O589">
            <v>2612</v>
          </cell>
        </row>
        <row r="590">
          <cell r="B590" t="str">
            <v>Jewell</v>
          </cell>
          <cell r="C590">
            <v>20089</v>
          </cell>
          <cell r="D590">
            <v>3</v>
          </cell>
          <cell r="I590">
            <v>58</v>
          </cell>
          <cell r="J590">
            <v>3755</v>
          </cell>
          <cell r="K590">
            <v>3775</v>
          </cell>
          <cell r="L590">
            <v>2375</v>
          </cell>
        </row>
        <row r="591">
          <cell r="B591" t="str">
            <v>Jewell</v>
          </cell>
          <cell r="C591">
            <v>20089</v>
          </cell>
          <cell r="D591" t="str">
            <v>na</v>
          </cell>
        </row>
        <row r="592">
          <cell r="B592" t="str">
            <v>Jewell</v>
          </cell>
          <cell r="C592">
            <v>20089</v>
          </cell>
          <cell r="D592" t="str">
            <v>na</v>
          </cell>
        </row>
        <row r="593">
          <cell r="B593" t="str">
            <v>Jewell</v>
          </cell>
          <cell r="C593">
            <v>20089</v>
          </cell>
          <cell r="D593" t="str">
            <v>na</v>
          </cell>
          <cell r="I593">
            <v>42</v>
          </cell>
          <cell r="J593" t="str">
            <v>MPLSEA</v>
          </cell>
        </row>
        <row r="594">
          <cell r="B594" t="str">
            <v>Jewell</v>
          </cell>
          <cell r="C594">
            <v>20089</v>
          </cell>
          <cell r="D594">
            <v>48</v>
          </cell>
          <cell r="E594">
            <v>43.395833333333336</v>
          </cell>
          <cell r="F594">
            <v>44.625</v>
          </cell>
          <cell r="I594">
            <v>50</v>
          </cell>
          <cell r="J594" t="str">
            <v>MPLPER</v>
          </cell>
        </row>
        <row r="595">
          <cell r="B595" t="str">
            <v>Johnson</v>
          </cell>
          <cell r="C595">
            <v>20091</v>
          </cell>
          <cell r="D595" t="str">
            <v>na</v>
          </cell>
          <cell r="G595">
            <v>54.87</v>
          </cell>
          <cell r="H595">
            <v>55.5</v>
          </cell>
        </row>
        <row r="596">
          <cell r="B596" t="str">
            <v>Johnson</v>
          </cell>
          <cell r="C596">
            <v>20091</v>
          </cell>
          <cell r="D596">
            <v>6</v>
          </cell>
          <cell r="I596">
            <v>42</v>
          </cell>
          <cell r="J596">
            <v>4752</v>
          </cell>
          <cell r="K596">
            <v>7330</v>
          </cell>
          <cell r="L596">
            <v>7607</v>
          </cell>
          <cell r="M596">
            <v>7658</v>
          </cell>
          <cell r="N596">
            <v>8663</v>
          </cell>
          <cell r="O596">
            <v>8789</v>
          </cell>
        </row>
        <row r="597">
          <cell r="B597" t="str">
            <v>Johnson</v>
          </cell>
          <cell r="C597">
            <v>20091</v>
          </cell>
          <cell r="D597">
            <v>7</v>
          </cell>
          <cell r="I597">
            <v>47</v>
          </cell>
          <cell r="J597">
            <v>8962</v>
          </cell>
          <cell r="K597">
            <v>7089</v>
          </cell>
          <cell r="L597">
            <v>7460</v>
          </cell>
          <cell r="M597">
            <v>7603</v>
          </cell>
          <cell r="N597">
            <v>8955</v>
          </cell>
          <cell r="O597">
            <v>8957</v>
          </cell>
          <cell r="P597">
            <v>7462</v>
          </cell>
        </row>
        <row r="598">
          <cell r="B598" t="str">
            <v>Johnson</v>
          </cell>
          <cell r="C598">
            <v>20091</v>
          </cell>
          <cell r="D598">
            <v>12</v>
          </cell>
          <cell r="I598">
            <v>53</v>
          </cell>
          <cell r="J598">
            <v>7090</v>
          </cell>
          <cell r="K598">
            <v>7051</v>
          </cell>
          <cell r="L598">
            <v>7105</v>
          </cell>
          <cell r="M598">
            <v>7286</v>
          </cell>
          <cell r="N598">
            <v>7302</v>
          </cell>
          <cell r="O598">
            <v>7502</v>
          </cell>
          <cell r="P598">
            <v>8301</v>
          </cell>
          <cell r="Q598">
            <v>8390</v>
          </cell>
          <cell r="R598">
            <v>8641</v>
          </cell>
          <cell r="S598">
            <v>8912</v>
          </cell>
          <cell r="T598">
            <v>8953</v>
          </cell>
          <cell r="U598">
            <v>7055</v>
          </cell>
        </row>
        <row r="599">
          <cell r="B599" t="str">
            <v>Johnson</v>
          </cell>
          <cell r="C599">
            <v>20091</v>
          </cell>
          <cell r="D599">
            <v>11</v>
          </cell>
          <cell r="I599">
            <v>58</v>
          </cell>
          <cell r="J599">
            <v>7261</v>
          </cell>
          <cell r="K599">
            <v>7525</v>
          </cell>
          <cell r="L599">
            <v>7251</v>
          </cell>
          <cell r="M599">
            <v>7285</v>
          </cell>
          <cell r="N599">
            <v>7535</v>
          </cell>
          <cell r="O599">
            <v>7545</v>
          </cell>
          <cell r="P599">
            <v>8101</v>
          </cell>
          <cell r="Q599">
            <v>8640</v>
          </cell>
          <cell r="R599">
            <v>8911</v>
          </cell>
          <cell r="S599">
            <v>7036</v>
          </cell>
          <cell r="T599">
            <v>7433</v>
          </cell>
        </row>
        <row r="600">
          <cell r="B600" t="str">
            <v>Johnson</v>
          </cell>
          <cell r="C600">
            <v>20091</v>
          </cell>
          <cell r="D600">
            <v>7</v>
          </cell>
          <cell r="I600">
            <v>64</v>
          </cell>
          <cell r="J600">
            <v>4015</v>
          </cell>
          <cell r="K600">
            <v>7031</v>
          </cell>
          <cell r="L600">
            <v>7035</v>
          </cell>
          <cell r="M600">
            <v>7050</v>
          </cell>
          <cell r="N600">
            <v>7805</v>
          </cell>
          <cell r="O600">
            <v>8302</v>
          </cell>
          <cell r="P600">
            <v>7155</v>
          </cell>
        </row>
        <row r="601">
          <cell r="B601" t="str">
            <v>Johnson</v>
          </cell>
          <cell r="C601">
            <v>20091</v>
          </cell>
          <cell r="D601">
            <v>4</v>
          </cell>
          <cell r="I601">
            <v>69</v>
          </cell>
          <cell r="J601">
            <v>7106</v>
          </cell>
          <cell r="K601">
            <v>7123</v>
          </cell>
          <cell r="L601">
            <v>7170</v>
          </cell>
          <cell r="M601">
            <v>8501</v>
          </cell>
        </row>
        <row r="602">
          <cell r="B602" t="str">
            <v>Johnson</v>
          </cell>
          <cell r="C602">
            <v>20091</v>
          </cell>
          <cell r="D602" t="str">
            <v>na</v>
          </cell>
        </row>
        <row r="603">
          <cell r="B603" t="str">
            <v>Johnson</v>
          </cell>
          <cell r="C603">
            <v>20091</v>
          </cell>
          <cell r="D603" t="str">
            <v>na</v>
          </cell>
        </row>
        <row r="604">
          <cell r="B604" t="str">
            <v>Johnson</v>
          </cell>
          <cell r="C604">
            <v>20091</v>
          </cell>
          <cell r="D604" t="str">
            <v>na</v>
          </cell>
        </row>
        <row r="605">
          <cell r="B605" t="str">
            <v>Johnson</v>
          </cell>
          <cell r="C605">
            <v>20091</v>
          </cell>
          <cell r="D605" t="str">
            <v>na</v>
          </cell>
        </row>
        <row r="606">
          <cell r="B606" t="str">
            <v>Johnson</v>
          </cell>
          <cell r="C606">
            <v>20091</v>
          </cell>
          <cell r="D606" t="str">
            <v>na</v>
          </cell>
          <cell r="I606">
            <v>62</v>
          </cell>
          <cell r="J606" t="str">
            <v>MPLSEA</v>
          </cell>
        </row>
        <row r="607">
          <cell r="B607" t="str">
            <v>Johnson</v>
          </cell>
          <cell r="C607">
            <v>20091</v>
          </cell>
          <cell r="D607">
            <v>47</v>
          </cell>
          <cell r="E607">
            <v>54.872340425531917</v>
          </cell>
          <cell r="F607">
            <v>55.5</v>
          </cell>
          <cell r="I607">
            <v>66</v>
          </cell>
          <cell r="J607" t="str">
            <v>MPLPER</v>
          </cell>
        </row>
        <row r="608">
          <cell r="B608" t="str">
            <v>Kearny</v>
          </cell>
          <cell r="C608">
            <v>20093</v>
          </cell>
          <cell r="D608" t="str">
            <v>na</v>
          </cell>
          <cell r="G608">
            <v>26.05</v>
          </cell>
          <cell r="H608">
            <v>28.12</v>
          </cell>
        </row>
        <row r="609">
          <cell r="B609" t="str">
            <v>Kearny</v>
          </cell>
          <cell r="C609">
            <v>20093</v>
          </cell>
          <cell r="D609">
            <v>15</v>
          </cell>
          <cell r="I609">
            <v>20</v>
          </cell>
          <cell r="J609">
            <v>9982</v>
          </cell>
          <cell r="K609">
            <v>1122</v>
          </cell>
          <cell r="L609">
            <v>1184</v>
          </cell>
          <cell r="M609">
            <v>1258</v>
          </cell>
          <cell r="N609">
            <v>1580</v>
          </cell>
          <cell r="O609">
            <v>1712</v>
          </cell>
          <cell r="P609">
            <v>1714</v>
          </cell>
          <cell r="Q609">
            <v>1820</v>
          </cell>
          <cell r="R609">
            <v>1982</v>
          </cell>
          <cell r="S609">
            <v>1983</v>
          </cell>
          <cell r="T609">
            <v>1985</v>
          </cell>
          <cell r="U609">
            <v>1986</v>
          </cell>
          <cell r="V609">
            <v>2568</v>
          </cell>
          <cell r="W609">
            <v>2765</v>
          </cell>
          <cell r="X609">
            <v>6061</v>
          </cell>
        </row>
        <row r="610">
          <cell r="B610" t="str">
            <v>Kearny</v>
          </cell>
          <cell r="C610">
            <v>20093</v>
          </cell>
          <cell r="D610">
            <v>5</v>
          </cell>
          <cell r="I610">
            <v>22</v>
          </cell>
          <cell r="J610">
            <v>1185</v>
          </cell>
          <cell r="K610">
            <v>1214</v>
          </cell>
          <cell r="L610">
            <v>1230</v>
          </cell>
          <cell r="M610">
            <v>1235</v>
          </cell>
          <cell r="N610">
            <v>1390</v>
          </cell>
        </row>
        <row r="611">
          <cell r="B611" t="str">
            <v>Kearny</v>
          </cell>
          <cell r="C611">
            <v>20093</v>
          </cell>
          <cell r="D611">
            <v>3</v>
          </cell>
          <cell r="I611">
            <v>25</v>
          </cell>
          <cell r="J611">
            <v>1579</v>
          </cell>
          <cell r="K611">
            <v>1868</v>
          </cell>
          <cell r="L611">
            <v>1987</v>
          </cell>
        </row>
        <row r="612">
          <cell r="B612" t="str">
            <v>Kearny</v>
          </cell>
          <cell r="C612">
            <v>20093</v>
          </cell>
          <cell r="D612">
            <v>3</v>
          </cell>
          <cell r="I612">
            <v>27</v>
          </cell>
          <cell r="J612">
            <v>1213</v>
          </cell>
          <cell r="K612">
            <v>1578</v>
          </cell>
          <cell r="L612">
            <v>1670</v>
          </cell>
        </row>
        <row r="613">
          <cell r="B613" t="str">
            <v>Kearny</v>
          </cell>
          <cell r="C613">
            <v>20093</v>
          </cell>
          <cell r="D613">
            <v>5</v>
          </cell>
          <cell r="I613">
            <v>30</v>
          </cell>
          <cell r="J613">
            <v>1326</v>
          </cell>
          <cell r="K613">
            <v>1668</v>
          </cell>
          <cell r="L613">
            <v>1741</v>
          </cell>
          <cell r="M613">
            <v>1867</v>
          </cell>
          <cell r="N613">
            <v>2752</v>
          </cell>
        </row>
        <row r="614">
          <cell r="B614" t="str">
            <v>Kearny</v>
          </cell>
          <cell r="C614">
            <v>20093</v>
          </cell>
          <cell r="D614">
            <v>4</v>
          </cell>
          <cell r="I614">
            <v>31</v>
          </cell>
          <cell r="J614">
            <v>1667</v>
          </cell>
          <cell r="K614">
            <v>1857</v>
          </cell>
          <cell r="L614">
            <v>1859</v>
          </cell>
          <cell r="M614">
            <v>5230</v>
          </cell>
        </row>
        <row r="615">
          <cell r="B615" t="str">
            <v>Kearny</v>
          </cell>
          <cell r="C615">
            <v>20093</v>
          </cell>
          <cell r="D615">
            <v>4</v>
          </cell>
          <cell r="I615">
            <v>34</v>
          </cell>
          <cell r="J615">
            <v>1761</v>
          </cell>
          <cell r="K615">
            <v>1767</v>
          </cell>
          <cell r="L615">
            <v>1847</v>
          </cell>
          <cell r="M615">
            <v>2744</v>
          </cell>
        </row>
        <row r="616">
          <cell r="B616" t="str">
            <v>Kearny</v>
          </cell>
          <cell r="C616">
            <v>20093</v>
          </cell>
          <cell r="D616">
            <v>4</v>
          </cell>
          <cell r="I616">
            <v>36</v>
          </cell>
          <cell r="J616">
            <v>1343</v>
          </cell>
          <cell r="K616">
            <v>1349</v>
          </cell>
          <cell r="L616">
            <v>1422</v>
          </cell>
          <cell r="M616">
            <v>1856</v>
          </cell>
        </row>
        <row r="617">
          <cell r="B617" t="str">
            <v>Kearny</v>
          </cell>
          <cell r="C617">
            <v>20093</v>
          </cell>
          <cell r="D617" t="str">
            <v>na</v>
          </cell>
        </row>
        <row r="618">
          <cell r="B618" t="str">
            <v>Kearny</v>
          </cell>
          <cell r="C618">
            <v>20093</v>
          </cell>
          <cell r="D618" t="str">
            <v>na</v>
          </cell>
        </row>
        <row r="619">
          <cell r="B619" t="str">
            <v>Kearny</v>
          </cell>
          <cell r="C619">
            <v>20093</v>
          </cell>
          <cell r="D619" t="str">
            <v>na</v>
          </cell>
          <cell r="I619">
            <v>26</v>
          </cell>
          <cell r="J619" t="str">
            <v>MPLSEA</v>
          </cell>
        </row>
        <row r="620">
          <cell r="B620" t="str">
            <v>Kearny</v>
          </cell>
          <cell r="C620">
            <v>20093</v>
          </cell>
          <cell r="D620">
            <v>43</v>
          </cell>
          <cell r="E620">
            <v>26.046511627906977</v>
          </cell>
          <cell r="F620">
            <v>28.125</v>
          </cell>
          <cell r="I620">
            <v>36</v>
          </cell>
          <cell r="J620" t="str">
            <v>MPLPER</v>
          </cell>
        </row>
        <row r="621">
          <cell r="B621" t="str">
            <v>Kingman</v>
          </cell>
          <cell r="C621">
            <v>20095</v>
          </cell>
          <cell r="D621" t="str">
            <v>na</v>
          </cell>
          <cell r="G621">
            <v>36.49</v>
          </cell>
          <cell r="H621">
            <v>39</v>
          </cell>
        </row>
        <row r="622">
          <cell r="B622" t="str">
            <v>Kingman</v>
          </cell>
          <cell r="C622">
            <v>20095</v>
          </cell>
          <cell r="D622">
            <v>26</v>
          </cell>
          <cell r="I622">
            <v>27</v>
          </cell>
          <cell r="J622">
            <v>5850</v>
          </cell>
          <cell r="K622">
            <v>5318</v>
          </cell>
          <cell r="L622">
            <v>5420</v>
          </cell>
          <cell r="M622">
            <v>5443</v>
          </cell>
          <cell r="N622">
            <v>5444</v>
          </cell>
          <cell r="O622">
            <v>5480</v>
          </cell>
          <cell r="P622">
            <v>5505</v>
          </cell>
          <cell r="Q622">
            <v>5561</v>
          </cell>
          <cell r="R622">
            <v>5693</v>
          </cell>
          <cell r="S622">
            <v>5710</v>
          </cell>
          <cell r="T622">
            <v>5854</v>
          </cell>
          <cell r="U622">
            <v>5856</v>
          </cell>
          <cell r="V622">
            <v>5907</v>
          </cell>
          <cell r="W622">
            <v>5927</v>
          </cell>
          <cell r="X622">
            <v>5928</v>
          </cell>
          <cell r="Y622">
            <v>5929</v>
          </cell>
          <cell r="Z622">
            <v>5941</v>
          </cell>
          <cell r="AA622">
            <v>5942</v>
          </cell>
          <cell r="AB622">
            <v>5959</v>
          </cell>
          <cell r="AC622">
            <v>5971</v>
          </cell>
          <cell r="AD622">
            <v>6348</v>
          </cell>
          <cell r="AE622">
            <v>6394</v>
          </cell>
          <cell r="AF622">
            <v>6421</v>
          </cell>
          <cell r="AG622">
            <v>6422</v>
          </cell>
          <cell r="AH622">
            <v>6438</v>
          </cell>
          <cell r="AI622">
            <v>5855</v>
          </cell>
        </row>
        <row r="623">
          <cell r="B623" t="str">
            <v>Kingman</v>
          </cell>
          <cell r="C623">
            <v>20095</v>
          </cell>
          <cell r="D623">
            <v>11</v>
          </cell>
          <cell r="I623">
            <v>30</v>
          </cell>
          <cell r="J623">
            <v>5560</v>
          </cell>
          <cell r="K623">
            <v>5570</v>
          </cell>
          <cell r="L623">
            <v>5633</v>
          </cell>
          <cell r="M623">
            <v>5740</v>
          </cell>
          <cell r="N623">
            <v>5875</v>
          </cell>
          <cell r="O623">
            <v>5882</v>
          </cell>
          <cell r="P623">
            <v>5951</v>
          </cell>
          <cell r="Q623">
            <v>6391</v>
          </cell>
          <cell r="R623">
            <v>6393</v>
          </cell>
          <cell r="S623">
            <v>6423</v>
          </cell>
          <cell r="T623">
            <v>6491</v>
          </cell>
        </row>
        <row r="624">
          <cell r="B624" t="str">
            <v>Kingman</v>
          </cell>
          <cell r="C624">
            <v>20095</v>
          </cell>
          <cell r="D624">
            <v>11</v>
          </cell>
          <cell r="I624">
            <v>34</v>
          </cell>
          <cell r="J624">
            <v>5670</v>
          </cell>
          <cell r="K624">
            <v>5675</v>
          </cell>
          <cell r="L624">
            <v>5680</v>
          </cell>
          <cell r="M624">
            <v>5858</v>
          </cell>
          <cell r="N624">
            <v>5935</v>
          </cell>
          <cell r="O624">
            <v>5950</v>
          </cell>
          <cell r="P624">
            <v>5958</v>
          </cell>
          <cell r="Q624">
            <v>6360</v>
          </cell>
          <cell r="R624">
            <v>6419</v>
          </cell>
          <cell r="S624">
            <v>6490</v>
          </cell>
          <cell r="T624">
            <v>5853</v>
          </cell>
        </row>
        <row r="625">
          <cell r="B625" t="str">
            <v>Kingman</v>
          </cell>
          <cell r="C625">
            <v>20095</v>
          </cell>
          <cell r="D625">
            <v>9</v>
          </cell>
          <cell r="I625">
            <v>37</v>
          </cell>
          <cell r="J625">
            <v>5800</v>
          </cell>
          <cell r="K625">
            <v>5878</v>
          </cell>
          <cell r="L625">
            <v>5919</v>
          </cell>
          <cell r="M625">
            <v>5947</v>
          </cell>
          <cell r="N625">
            <v>6057</v>
          </cell>
          <cell r="O625">
            <v>6224</v>
          </cell>
          <cell r="P625">
            <v>6418</v>
          </cell>
          <cell r="Q625">
            <v>5852</v>
          </cell>
          <cell r="R625">
            <v>5957</v>
          </cell>
        </row>
        <row r="626">
          <cell r="B626" t="str">
            <v>Kingman</v>
          </cell>
          <cell r="C626">
            <v>20095</v>
          </cell>
          <cell r="D626">
            <v>14</v>
          </cell>
          <cell r="I626">
            <v>41</v>
          </cell>
          <cell r="J626">
            <v>5419</v>
          </cell>
          <cell r="K626">
            <v>5873</v>
          </cell>
          <cell r="L626">
            <v>5880</v>
          </cell>
          <cell r="M626">
            <v>5888</v>
          </cell>
          <cell r="N626">
            <v>5890</v>
          </cell>
          <cell r="O626">
            <v>5894</v>
          </cell>
          <cell r="P626">
            <v>5910</v>
          </cell>
          <cell r="Q626">
            <v>5918</v>
          </cell>
          <cell r="R626">
            <v>5924</v>
          </cell>
          <cell r="S626">
            <v>5967</v>
          </cell>
          <cell r="T626">
            <v>6324</v>
          </cell>
          <cell r="U626">
            <v>6369</v>
          </cell>
          <cell r="V626">
            <v>6430</v>
          </cell>
          <cell r="W626">
            <v>5954</v>
          </cell>
        </row>
        <row r="627">
          <cell r="B627" t="str">
            <v>Kingman</v>
          </cell>
          <cell r="C627">
            <v>20095</v>
          </cell>
          <cell r="D627">
            <v>9</v>
          </cell>
          <cell r="I627">
            <v>44</v>
          </cell>
          <cell r="J627">
            <v>5956</v>
          </cell>
          <cell r="K627">
            <v>5690</v>
          </cell>
          <cell r="L627">
            <v>5909</v>
          </cell>
          <cell r="M627">
            <v>5926</v>
          </cell>
          <cell r="N627">
            <v>5948</v>
          </cell>
          <cell r="O627">
            <v>5949</v>
          </cell>
          <cell r="P627">
            <v>5955</v>
          </cell>
          <cell r="Q627">
            <v>6323</v>
          </cell>
          <cell r="R627">
            <v>6330</v>
          </cell>
        </row>
        <row r="628">
          <cell r="B628" t="str">
            <v>Kingman</v>
          </cell>
          <cell r="C628">
            <v>20095</v>
          </cell>
          <cell r="D628">
            <v>12</v>
          </cell>
          <cell r="I628">
            <v>48</v>
          </cell>
          <cell r="J628">
            <v>5872</v>
          </cell>
          <cell r="K628">
            <v>5891</v>
          </cell>
          <cell r="L628">
            <v>5893</v>
          </cell>
          <cell r="M628">
            <v>5897</v>
          </cell>
          <cell r="N628">
            <v>5908</v>
          </cell>
          <cell r="O628">
            <v>5921</v>
          </cell>
          <cell r="P628">
            <v>5925</v>
          </cell>
          <cell r="Q628">
            <v>5945</v>
          </cell>
          <cell r="R628">
            <v>5960</v>
          </cell>
          <cell r="S628">
            <v>6322</v>
          </cell>
          <cell r="T628">
            <v>6408</v>
          </cell>
          <cell r="U628">
            <v>6409</v>
          </cell>
        </row>
        <row r="629">
          <cell r="B629" t="str">
            <v>Kingman</v>
          </cell>
          <cell r="C629">
            <v>20095</v>
          </cell>
          <cell r="D629">
            <v>5</v>
          </cell>
          <cell r="I629">
            <v>51</v>
          </cell>
          <cell r="J629">
            <v>5324</v>
          </cell>
          <cell r="K629">
            <v>5750</v>
          </cell>
          <cell r="L629">
            <v>5892</v>
          </cell>
          <cell r="M629">
            <v>5900</v>
          </cell>
          <cell r="N629">
            <v>6248</v>
          </cell>
        </row>
        <row r="630">
          <cell r="B630" t="str">
            <v>Kingman</v>
          </cell>
          <cell r="C630">
            <v>20095</v>
          </cell>
          <cell r="D630" t="str">
            <v>na</v>
          </cell>
        </row>
        <row r="631">
          <cell r="B631" t="str">
            <v>Kingman</v>
          </cell>
          <cell r="C631">
            <v>20095</v>
          </cell>
          <cell r="D631" t="str">
            <v>na</v>
          </cell>
        </row>
        <row r="632">
          <cell r="B632" t="str">
            <v>Kingman</v>
          </cell>
          <cell r="C632">
            <v>20095</v>
          </cell>
          <cell r="D632" t="str">
            <v>na</v>
          </cell>
          <cell r="I632">
            <v>40</v>
          </cell>
          <cell r="J632" t="str">
            <v>MPLSEA</v>
          </cell>
        </row>
        <row r="633">
          <cell r="B633" t="str">
            <v>Kingman</v>
          </cell>
          <cell r="C633">
            <v>20095</v>
          </cell>
          <cell r="D633">
            <v>97</v>
          </cell>
          <cell r="E633">
            <v>36.494845360824741</v>
          </cell>
          <cell r="F633">
            <v>39</v>
          </cell>
          <cell r="I633">
            <v>48</v>
          </cell>
          <cell r="J633" t="str">
            <v>MPLPER</v>
          </cell>
        </row>
        <row r="634">
          <cell r="B634" t="str">
            <v>Kiowa</v>
          </cell>
          <cell r="C634">
            <v>20097</v>
          </cell>
          <cell r="D634" t="str">
            <v>na</v>
          </cell>
          <cell r="G634">
            <v>25.8</v>
          </cell>
          <cell r="H634">
            <v>29.44</v>
          </cell>
        </row>
        <row r="635">
          <cell r="B635" t="str">
            <v>Kiowa</v>
          </cell>
          <cell r="C635">
            <v>20097</v>
          </cell>
          <cell r="D635">
            <v>24</v>
          </cell>
          <cell r="I635">
            <v>20</v>
          </cell>
          <cell r="J635">
            <v>2582</v>
          </cell>
          <cell r="K635">
            <v>2584</v>
          </cell>
          <cell r="L635">
            <v>2586</v>
          </cell>
          <cell r="M635">
            <v>2715</v>
          </cell>
          <cell r="N635">
            <v>2750</v>
          </cell>
          <cell r="O635">
            <v>3382</v>
          </cell>
          <cell r="P635">
            <v>3396</v>
          </cell>
          <cell r="Q635">
            <v>5318</v>
          </cell>
          <cell r="R635">
            <v>5328</v>
          </cell>
          <cell r="S635">
            <v>5417</v>
          </cell>
          <cell r="T635">
            <v>5418</v>
          </cell>
          <cell r="U635">
            <v>5452</v>
          </cell>
          <cell r="V635">
            <v>5632</v>
          </cell>
          <cell r="W635">
            <v>5874</v>
          </cell>
          <cell r="X635">
            <v>5877</v>
          </cell>
          <cell r="Y635">
            <v>5907</v>
          </cell>
          <cell r="Z635">
            <v>6057</v>
          </cell>
          <cell r="AA635">
            <v>6059</v>
          </cell>
          <cell r="AB635">
            <v>5416</v>
          </cell>
          <cell r="AC635">
            <v>5457</v>
          </cell>
          <cell r="AD635">
            <v>5859</v>
          </cell>
          <cell r="AE635">
            <v>5929</v>
          </cell>
          <cell r="AF635">
            <v>5941</v>
          </cell>
          <cell r="AG635">
            <v>5972</v>
          </cell>
        </row>
        <row r="636">
          <cell r="B636" t="str">
            <v>Kiowa</v>
          </cell>
          <cell r="C636">
            <v>20097</v>
          </cell>
          <cell r="D636">
            <v>7</v>
          </cell>
          <cell r="I636">
            <v>23</v>
          </cell>
          <cell r="J636">
            <v>5634</v>
          </cell>
          <cell r="K636">
            <v>5670</v>
          </cell>
          <cell r="L636">
            <v>5850</v>
          </cell>
          <cell r="M636">
            <v>5853</v>
          </cell>
          <cell r="N636">
            <v>5863</v>
          </cell>
          <cell r="O636">
            <v>5928</v>
          </cell>
          <cell r="P636">
            <v>5961</v>
          </cell>
        </row>
        <row r="637">
          <cell r="B637" t="str">
            <v>Kiowa</v>
          </cell>
          <cell r="C637">
            <v>20097</v>
          </cell>
          <cell r="D637">
            <v>7</v>
          </cell>
          <cell r="I637">
            <v>25</v>
          </cell>
          <cell r="J637">
            <v>2817</v>
          </cell>
          <cell r="K637">
            <v>5671</v>
          </cell>
          <cell r="L637">
            <v>5865</v>
          </cell>
          <cell r="M637">
            <v>5873</v>
          </cell>
          <cell r="N637">
            <v>5876</v>
          </cell>
          <cell r="O637">
            <v>5957</v>
          </cell>
          <cell r="P637">
            <v>5952</v>
          </cell>
        </row>
        <row r="638">
          <cell r="B638" t="str">
            <v>Kiowa</v>
          </cell>
          <cell r="C638">
            <v>20097</v>
          </cell>
          <cell r="D638">
            <v>9</v>
          </cell>
          <cell r="I638">
            <v>28</v>
          </cell>
          <cell r="J638">
            <v>2265</v>
          </cell>
          <cell r="K638">
            <v>2366</v>
          </cell>
          <cell r="L638">
            <v>5904</v>
          </cell>
          <cell r="M638">
            <v>5910</v>
          </cell>
          <cell r="N638">
            <v>5944</v>
          </cell>
          <cell r="O638">
            <v>5949</v>
          </cell>
          <cell r="P638">
            <v>5956</v>
          </cell>
          <cell r="Q638">
            <v>6050</v>
          </cell>
          <cell r="R638">
            <v>6330</v>
          </cell>
        </row>
        <row r="639">
          <cell r="B639" t="str">
            <v>Kiowa</v>
          </cell>
          <cell r="C639">
            <v>20097</v>
          </cell>
          <cell r="D639">
            <v>5</v>
          </cell>
          <cell r="I639">
            <v>30</v>
          </cell>
          <cell r="J639">
            <v>2613</v>
          </cell>
          <cell r="K639">
            <v>5403</v>
          </cell>
          <cell r="L639">
            <v>5902</v>
          </cell>
          <cell r="M639">
            <v>5915</v>
          </cell>
          <cell r="N639">
            <v>6324</v>
          </cell>
        </row>
        <row r="640">
          <cell r="B640" t="str">
            <v>Kiowa</v>
          </cell>
          <cell r="C640">
            <v>20097</v>
          </cell>
          <cell r="D640">
            <v>1</v>
          </cell>
          <cell r="I640">
            <v>32</v>
          </cell>
          <cell r="J640">
            <v>5314</v>
          </cell>
        </row>
        <row r="641">
          <cell r="B641" t="str">
            <v>Kiowa</v>
          </cell>
          <cell r="C641">
            <v>20097</v>
          </cell>
          <cell r="D641">
            <v>5</v>
          </cell>
          <cell r="I641">
            <v>33</v>
          </cell>
          <cell r="J641">
            <v>2665</v>
          </cell>
          <cell r="K641">
            <v>2668</v>
          </cell>
          <cell r="L641">
            <v>5893</v>
          </cell>
          <cell r="M641">
            <v>5909</v>
          </cell>
          <cell r="N641">
            <v>6224</v>
          </cell>
        </row>
        <row r="642">
          <cell r="B642" t="str">
            <v>Kiowa</v>
          </cell>
          <cell r="C642">
            <v>20097</v>
          </cell>
          <cell r="D642">
            <v>2</v>
          </cell>
          <cell r="I642">
            <v>36</v>
          </cell>
          <cell r="J642">
            <v>2612</v>
          </cell>
          <cell r="K642">
            <v>6323</v>
          </cell>
        </row>
        <row r="643">
          <cell r="B643" t="str">
            <v>Kiowa</v>
          </cell>
          <cell r="C643">
            <v>20097</v>
          </cell>
          <cell r="D643">
            <v>5</v>
          </cell>
          <cell r="I643">
            <v>38</v>
          </cell>
          <cell r="J643">
            <v>2266</v>
          </cell>
          <cell r="K643">
            <v>2667</v>
          </cell>
          <cell r="L643">
            <v>5892</v>
          </cell>
          <cell r="M643">
            <v>6052</v>
          </cell>
          <cell r="N643">
            <v>6240</v>
          </cell>
        </row>
        <row r="644">
          <cell r="B644" t="str">
            <v>Kiowa</v>
          </cell>
          <cell r="C644">
            <v>20097</v>
          </cell>
          <cell r="D644" t="str">
            <v>na</v>
          </cell>
        </row>
        <row r="645">
          <cell r="B645" t="str">
            <v>Kiowa</v>
          </cell>
          <cell r="C645">
            <v>20097</v>
          </cell>
          <cell r="D645" t="str">
            <v>na</v>
          </cell>
          <cell r="I645">
            <v>34</v>
          </cell>
          <cell r="J645" t="str">
            <v>MPLSEA</v>
          </cell>
        </row>
        <row r="646">
          <cell r="B646" t="str">
            <v>Kiowa</v>
          </cell>
          <cell r="C646">
            <v>20097</v>
          </cell>
          <cell r="D646">
            <v>65</v>
          </cell>
          <cell r="E646">
            <v>25.8</v>
          </cell>
          <cell r="F646">
            <v>29.444444444444443</v>
          </cell>
          <cell r="I646">
            <v>42</v>
          </cell>
          <cell r="J646" t="str">
            <v>MPLPER</v>
          </cell>
        </row>
        <row r="647">
          <cell r="B647" t="str">
            <v>Labette</v>
          </cell>
          <cell r="C647">
            <v>20099</v>
          </cell>
          <cell r="D647" t="str">
            <v>na</v>
          </cell>
          <cell r="G647">
            <v>39.79</v>
          </cell>
          <cell r="H647">
            <v>43</v>
          </cell>
        </row>
        <row r="648">
          <cell r="B648" t="str">
            <v>Labette</v>
          </cell>
          <cell r="C648">
            <v>20099</v>
          </cell>
          <cell r="D648">
            <v>7</v>
          </cell>
          <cell r="I648">
            <v>29</v>
          </cell>
          <cell r="J648">
            <v>8627</v>
          </cell>
          <cell r="K648">
            <v>8755</v>
          </cell>
          <cell r="L648">
            <v>8885</v>
          </cell>
          <cell r="M648">
            <v>9211</v>
          </cell>
          <cell r="N648">
            <v>9989</v>
          </cell>
          <cell r="O648">
            <v>8770</v>
          </cell>
          <cell r="P648">
            <v>8771</v>
          </cell>
        </row>
        <row r="649">
          <cell r="B649" t="str">
            <v>Labette</v>
          </cell>
          <cell r="C649">
            <v>20099</v>
          </cell>
          <cell r="D649">
            <v>6</v>
          </cell>
          <cell r="I649">
            <v>33</v>
          </cell>
          <cell r="J649">
            <v>8100</v>
          </cell>
          <cell r="K649">
            <v>8301</v>
          </cell>
          <cell r="L649">
            <v>8735</v>
          </cell>
          <cell r="M649">
            <v>8759</v>
          </cell>
          <cell r="N649">
            <v>8761</v>
          </cell>
          <cell r="O649">
            <v>8853</v>
          </cell>
        </row>
        <row r="650">
          <cell r="B650" t="str">
            <v>Labette</v>
          </cell>
          <cell r="C650">
            <v>20099</v>
          </cell>
          <cell r="D650">
            <v>3</v>
          </cell>
          <cell r="I650">
            <v>40</v>
          </cell>
          <cell r="J650">
            <v>8623</v>
          </cell>
          <cell r="K650">
            <v>8625</v>
          </cell>
          <cell r="L650">
            <v>8733</v>
          </cell>
        </row>
        <row r="651">
          <cell r="B651" t="str">
            <v>Labette</v>
          </cell>
          <cell r="C651">
            <v>20099</v>
          </cell>
          <cell r="D651">
            <v>4</v>
          </cell>
          <cell r="I651">
            <v>44</v>
          </cell>
          <cell r="J651">
            <v>8621</v>
          </cell>
          <cell r="K651">
            <v>8630</v>
          </cell>
          <cell r="L651">
            <v>8775</v>
          </cell>
          <cell r="M651">
            <v>8990</v>
          </cell>
        </row>
        <row r="652">
          <cell r="B652" t="str">
            <v>Labette</v>
          </cell>
          <cell r="C652">
            <v>20099</v>
          </cell>
          <cell r="D652">
            <v>5</v>
          </cell>
          <cell r="I652">
            <v>48</v>
          </cell>
          <cell r="J652">
            <v>8203</v>
          </cell>
          <cell r="K652">
            <v>8460</v>
          </cell>
          <cell r="L652">
            <v>8610</v>
          </cell>
          <cell r="M652">
            <v>8643</v>
          </cell>
          <cell r="N652">
            <v>8863</v>
          </cell>
        </row>
        <row r="653">
          <cell r="B653" t="str">
            <v>Labette</v>
          </cell>
          <cell r="C653">
            <v>20099</v>
          </cell>
          <cell r="D653">
            <v>1</v>
          </cell>
          <cell r="I653">
            <v>52</v>
          </cell>
          <cell r="J653">
            <v>8679</v>
          </cell>
        </row>
        <row r="654">
          <cell r="B654" t="str">
            <v>Labette</v>
          </cell>
          <cell r="C654">
            <v>20099</v>
          </cell>
          <cell r="D654">
            <v>3</v>
          </cell>
          <cell r="I654">
            <v>55</v>
          </cell>
          <cell r="J654">
            <v>8101</v>
          </cell>
          <cell r="K654">
            <v>8150</v>
          </cell>
          <cell r="L654">
            <v>8302</v>
          </cell>
        </row>
        <row r="655">
          <cell r="B655" t="str">
            <v>Labette</v>
          </cell>
          <cell r="C655">
            <v>20099</v>
          </cell>
          <cell r="D655" t="str">
            <v>na</v>
          </cell>
        </row>
        <row r="656">
          <cell r="B656" t="str">
            <v>Labette</v>
          </cell>
          <cell r="C656">
            <v>20099</v>
          </cell>
          <cell r="D656" t="str">
            <v>na</v>
          </cell>
        </row>
        <row r="657">
          <cell r="B657" t="str">
            <v>Labette</v>
          </cell>
          <cell r="C657">
            <v>20099</v>
          </cell>
          <cell r="D657" t="str">
            <v>na</v>
          </cell>
        </row>
        <row r="658">
          <cell r="B658" t="str">
            <v>Labette</v>
          </cell>
          <cell r="C658">
            <v>20099</v>
          </cell>
          <cell r="D658" t="str">
            <v>na</v>
          </cell>
          <cell r="I658">
            <v>48</v>
          </cell>
          <cell r="J658" t="str">
            <v>MPLSEA</v>
          </cell>
        </row>
        <row r="659">
          <cell r="B659" t="str">
            <v>Labette</v>
          </cell>
          <cell r="C659">
            <v>20099</v>
          </cell>
          <cell r="D659">
            <v>29</v>
          </cell>
          <cell r="E659">
            <v>39.793103448275865</v>
          </cell>
          <cell r="F659">
            <v>43</v>
          </cell>
          <cell r="I659">
            <v>52</v>
          </cell>
          <cell r="J659" t="str">
            <v>MPLPER</v>
          </cell>
        </row>
        <row r="660">
          <cell r="B660" t="str">
            <v>Lane</v>
          </cell>
          <cell r="C660">
            <v>20101</v>
          </cell>
          <cell r="D660" t="str">
            <v>na</v>
          </cell>
          <cell r="G660">
            <v>31.63</v>
          </cell>
          <cell r="H660">
            <v>32.57</v>
          </cell>
        </row>
        <row r="661">
          <cell r="B661" t="str">
            <v>Lane</v>
          </cell>
          <cell r="C661">
            <v>20101</v>
          </cell>
          <cell r="D661">
            <v>12</v>
          </cell>
          <cell r="I661">
            <v>22</v>
          </cell>
          <cell r="J661">
            <v>1820</v>
          </cell>
          <cell r="K661">
            <v>1984</v>
          </cell>
          <cell r="L661">
            <v>2570</v>
          </cell>
          <cell r="M661">
            <v>2750</v>
          </cell>
          <cell r="N661">
            <v>2765</v>
          </cell>
          <cell r="O661">
            <v>2562</v>
          </cell>
          <cell r="P661">
            <v>1122</v>
          </cell>
          <cell r="Q661">
            <v>1580</v>
          </cell>
          <cell r="R661">
            <v>1637</v>
          </cell>
          <cell r="S661">
            <v>1691</v>
          </cell>
          <cell r="T661">
            <v>1694</v>
          </cell>
          <cell r="U661">
            <v>1707</v>
          </cell>
        </row>
        <row r="662">
          <cell r="B662" t="str">
            <v>Lane</v>
          </cell>
          <cell r="C662">
            <v>20101</v>
          </cell>
          <cell r="D662">
            <v>4</v>
          </cell>
          <cell r="I662">
            <v>25</v>
          </cell>
          <cell r="J662">
            <v>1860</v>
          </cell>
          <cell r="K662">
            <v>1869</v>
          </cell>
          <cell r="L662">
            <v>2714</v>
          </cell>
          <cell r="M662">
            <v>1638</v>
          </cell>
        </row>
        <row r="663">
          <cell r="B663" t="str">
            <v>Lane</v>
          </cell>
          <cell r="C663">
            <v>20101</v>
          </cell>
          <cell r="D663">
            <v>7</v>
          </cell>
          <cell r="I663">
            <v>31</v>
          </cell>
          <cell r="J663">
            <v>1868</v>
          </cell>
          <cell r="K663">
            <v>2588</v>
          </cell>
          <cell r="L663">
            <v>2747</v>
          </cell>
          <cell r="M663">
            <v>2748</v>
          </cell>
          <cell r="N663">
            <v>2763</v>
          </cell>
          <cell r="O663">
            <v>1392</v>
          </cell>
          <cell r="P663">
            <v>1606</v>
          </cell>
        </row>
        <row r="664">
          <cell r="B664" t="str">
            <v>Lane</v>
          </cell>
          <cell r="C664">
            <v>20101</v>
          </cell>
          <cell r="D664">
            <v>11</v>
          </cell>
          <cell r="I664">
            <v>33</v>
          </cell>
          <cell r="J664">
            <v>1771</v>
          </cell>
          <cell r="K664">
            <v>1859</v>
          </cell>
          <cell r="L664">
            <v>1867</v>
          </cell>
          <cell r="M664">
            <v>2204</v>
          </cell>
          <cell r="N664">
            <v>2613</v>
          </cell>
          <cell r="O664">
            <v>2817</v>
          </cell>
          <cell r="P664">
            <v>2821</v>
          </cell>
          <cell r="Q664">
            <v>140</v>
          </cell>
          <cell r="R664">
            <v>1391</v>
          </cell>
          <cell r="S664">
            <v>1605</v>
          </cell>
          <cell r="T664">
            <v>1705</v>
          </cell>
        </row>
        <row r="665">
          <cell r="B665" t="str">
            <v>Lane</v>
          </cell>
          <cell r="C665">
            <v>20101</v>
          </cell>
          <cell r="D665">
            <v>4</v>
          </cell>
          <cell r="I665">
            <v>36</v>
          </cell>
          <cell r="J665">
            <v>2612</v>
          </cell>
          <cell r="K665">
            <v>2745</v>
          </cell>
          <cell r="L665">
            <v>1762</v>
          </cell>
          <cell r="M665">
            <v>1770</v>
          </cell>
        </row>
        <row r="666">
          <cell r="B666" t="str">
            <v>Lane</v>
          </cell>
          <cell r="C666">
            <v>20101</v>
          </cell>
          <cell r="D666">
            <v>7</v>
          </cell>
          <cell r="I666">
            <v>39</v>
          </cell>
          <cell r="J666">
            <v>1810</v>
          </cell>
          <cell r="K666">
            <v>1857</v>
          </cell>
          <cell r="L666">
            <v>2626</v>
          </cell>
          <cell r="M666">
            <v>2815</v>
          </cell>
          <cell r="N666">
            <v>1110</v>
          </cell>
          <cell r="O666">
            <v>1345</v>
          </cell>
          <cell r="P666">
            <v>1761</v>
          </cell>
        </row>
        <row r="667">
          <cell r="B667" t="str">
            <v>Lane</v>
          </cell>
          <cell r="C667">
            <v>20101</v>
          </cell>
          <cell r="D667">
            <v>6</v>
          </cell>
          <cell r="I667">
            <v>42</v>
          </cell>
          <cell r="J667">
            <v>1856</v>
          </cell>
          <cell r="K667">
            <v>2235</v>
          </cell>
          <cell r="L667">
            <v>2310</v>
          </cell>
          <cell r="M667">
            <v>2375</v>
          </cell>
          <cell r="N667">
            <v>1438</v>
          </cell>
          <cell r="O667">
            <v>1619</v>
          </cell>
        </row>
        <row r="668">
          <cell r="B668" t="str">
            <v>Lane</v>
          </cell>
          <cell r="C668">
            <v>20101</v>
          </cell>
          <cell r="D668" t="str">
            <v>na</v>
          </cell>
        </row>
        <row r="669">
          <cell r="B669" t="str">
            <v>Lane</v>
          </cell>
          <cell r="C669">
            <v>20101</v>
          </cell>
          <cell r="D669" t="str">
            <v>na</v>
          </cell>
        </row>
        <row r="670">
          <cell r="B670" t="str">
            <v>Lane</v>
          </cell>
          <cell r="C670">
            <v>20101</v>
          </cell>
          <cell r="D670" t="str">
            <v>na</v>
          </cell>
        </row>
        <row r="671">
          <cell r="B671" t="str">
            <v>Lane</v>
          </cell>
          <cell r="C671">
            <v>20101</v>
          </cell>
          <cell r="D671" t="str">
            <v>na</v>
          </cell>
          <cell r="I671">
            <v>32</v>
          </cell>
          <cell r="J671" t="str">
            <v>MPLSEA</v>
          </cell>
        </row>
        <row r="672">
          <cell r="B672" t="str">
            <v>Lane</v>
          </cell>
          <cell r="C672">
            <v>20101</v>
          </cell>
          <cell r="D672">
            <v>51</v>
          </cell>
          <cell r="E672">
            <v>31.627450980392158</v>
          </cell>
          <cell r="F672">
            <v>32.571428571428569</v>
          </cell>
          <cell r="I672">
            <v>42</v>
          </cell>
          <cell r="J672" t="str">
            <v>MPLPER</v>
          </cell>
        </row>
        <row r="673">
          <cell r="B673" t="str">
            <v>Leavenworth</v>
          </cell>
          <cell r="C673">
            <v>20103</v>
          </cell>
          <cell r="D673" t="str">
            <v>na</v>
          </cell>
          <cell r="G673">
            <v>60.84</v>
          </cell>
          <cell r="H673">
            <v>66.12</v>
          </cell>
        </row>
        <row r="674">
          <cell r="B674" t="str">
            <v>Leavenworth</v>
          </cell>
          <cell r="C674">
            <v>20103</v>
          </cell>
          <cell r="D674">
            <v>17</v>
          </cell>
          <cell r="I674">
            <v>45</v>
          </cell>
          <cell r="J674">
            <v>4752</v>
          </cell>
          <cell r="K674">
            <v>7088</v>
          </cell>
          <cell r="L674">
            <v>7105</v>
          </cell>
          <cell r="M674">
            <v>7210</v>
          </cell>
          <cell r="N674">
            <v>7250</v>
          </cell>
          <cell r="O674">
            <v>7286</v>
          </cell>
          <cell r="P674">
            <v>7602</v>
          </cell>
          <cell r="Q674">
            <v>7653</v>
          </cell>
          <cell r="R674">
            <v>7657</v>
          </cell>
          <cell r="S674">
            <v>7658</v>
          </cell>
          <cell r="T674">
            <v>7659</v>
          </cell>
          <cell r="U674">
            <v>7950</v>
          </cell>
          <cell r="V674">
            <v>7951</v>
          </cell>
          <cell r="W674">
            <v>7957</v>
          </cell>
          <cell r="X674">
            <v>7959</v>
          </cell>
          <cell r="Y674">
            <v>7970</v>
          </cell>
          <cell r="Z674">
            <v>7971</v>
          </cell>
        </row>
        <row r="675">
          <cell r="B675" t="str">
            <v>Leavenworth</v>
          </cell>
          <cell r="C675">
            <v>20103</v>
          </cell>
          <cell r="D675">
            <v>11</v>
          </cell>
          <cell r="I675">
            <v>51</v>
          </cell>
          <cell r="J675">
            <v>7087</v>
          </cell>
          <cell r="K675">
            <v>7089</v>
          </cell>
          <cell r="L675">
            <v>7095</v>
          </cell>
          <cell r="M675">
            <v>7132</v>
          </cell>
          <cell r="N675">
            <v>7305</v>
          </cell>
          <cell r="O675">
            <v>7460</v>
          </cell>
          <cell r="P675">
            <v>7600</v>
          </cell>
          <cell r="Q675">
            <v>7765</v>
          </cell>
          <cell r="R675">
            <v>7911</v>
          </cell>
          <cell r="S675">
            <v>7760</v>
          </cell>
          <cell r="T675">
            <v>7119</v>
          </cell>
        </row>
        <row r="676">
          <cell r="B676" t="str">
            <v>Leavenworth</v>
          </cell>
          <cell r="C676">
            <v>20103</v>
          </cell>
          <cell r="D676">
            <v>14</v>
          </cell>
          <cell r="I676">
            <v>57</v>
          </cell>
          <cell r="J676">
            <v>7091</v>
          </cell>
          <cell r="K676">
            <v>7502</v>
          </cell>
          <cell r="L676">
            <v>7503</v>
          </cell>
          <cell r="M676">
            <v>7585</v>
          </cell>
          <cell r="N676">
            <v>7590</v>
          </cell>
          <cell r="O676">
            <v>7592</v>
          </cell>
          <cell r="P676">
            <v>7603</v>
          </cell>
          <cell r="Q676">
            <v>7761</v>
          </cell>
          <cell r="R676">
            <v>7763</v>
          </cell>
          <cell r="S676">
            <v>7764</v>
          </cell>
          <cell r="T676">
            <v>7910</v>
          </cell>
          <cell r="U676">
            <v>7916</v>
          </cell>
          <cell r="V676">
            <v>7956</v>
          </cell>
          <cell r="W676">
            <v>7958</v>
          </cell>
        </row>
        <row r="677">
          <cell r="B677" t="str">
            <v>Leavenworth</v>
          </cell>
          <cell r="C677">
            <v>20103</v>
          </cell>
          <cell r="D677">
            <v>21</v>
          </cell>
          <cell r="I677">
            <v>63</v>
          </cell>
          <cell r="J677">
            <v>7005</v>
          </cell>
          <cell r="K677">
            <v>7099</v>
          </cell>
          <cell r="L677">
            <v>7208</v>
          </cell>
          <cell r="M677">
            <v>7235</v>
          </cell>
          <cell r="N677">
            <v>7252</v>
          </cell>
          <cell r="O677">
            <v>7282</v>
          </cell>
          <cell r="P677">
            <v>7302</v>
          </cell>
          <cell r="Q677">
            <v>7304</v>
          </cell>
          <cell r="R677">
            <v>7423</v>
          </cell>
          <cell r="S677">
            <v>7500</v>
          </cell>
          <cell r="T677">
            <v>7589</v>
          </cell>
          <cell r="U677">
            <v>7591</v>
          </cell>
          <cell r="V677">
            <v>7679</v>
          </cell>
          <cell r="W677">
            <v>7743</v>
          </cell>
          <cell r="X677">
            <v>7790</v>
          </cell>
          <cell r="Y677">
            <v>7915</v>
          </cell>
          <cell r="Z677">
            <v>7955</v>
          </cell>
          <cell r="AA677">
            <v>7090</v>
          </cell>
          <cell r="AB677">
            <v>7253</v>
          </cell>
          <cell r="AC677">
            <v>7292</v>
          </cell>
          <cell r="AD677">
            <v>7055</v>
          </cell>
        </row>
        <row r="678">
          <cell r="B678" t="str">
            <v>Leavenworth</v>
          </cell>
          <cell r="C678">
            <v>20103</v>
          </cell>
          <cell r="D678">
            <v>15</v>
          </cell>
          <cell r="I678">
            <v>70</v>
          </cell>
          <cell r="J678">
            <v>7051</v>
          </cell>
          <cell r="K678">
            <v>7061</v>
          </cell>
          <cell r="L678">
            <v>7150</v>
          </cell>
          <cell r="M678">
            <v>7155</v>
          </cell>
          <cell r="N678">
            <v>7211</v>
          </cell>
          <cell r="O678">
            <v>7233</v>
          </cell>
          <cell r="P678">
            <v>7261</v>
          </cell>
          <cell r="Q678">
            <v>7281</v>
          </cell>
          <cell r="R678">
            <v>7285</v>
          </cell>
          <cell r="S678">
            <v>7291</v>
          </cell>
          <cell r="T678">
            <v>7541</v>
          </cell>
          <cell r="U678">
            <v>7588</v>
          </cell>
          <cell r="V678">
            <v>7678</v>
          </cell>
          <cell r="W678">
            <v>7741</v>
          </cell>
          <cell r="X678">
            <v>7035</v>
          </cell>
        </row>
        <row r="679">
          <cell r="B679" t="str">
            <v>Leavenworth</v>
          </cell>
          <cell r="C679">
            <v>20103</v>
          </cell>
          <cell r="D679">
            <v>10</v>
          </cell>
          <cell r="I679">
            <v>75</v>
          </cell>
          <cell r="J679">
            <v>7052</v>
          </cell>
          <cell r="K679">
            <v>7120</v>
          </cell>
          <cell r="L679">
            <v>7123</v>
          </cell>
          <cell r="M679">
            <v>7127</v>
          </cell>
          <cell r="N679">
            <v>7290</v>
          </cell>
          <cell r="O679">
            <v>7540</v>
          </cell>
          <cell r="P679">
            <v>7107</v>
          </cell>
          <cell r="Q679">
            <v>7106</v>
          </cell>
          <cell r="R679">
            <v>7006</v>
          </cell>
          <cell r="S679">
            <v>7036</v>
          </cell>
        </row>
        <row r="680">
          <cell r="B680" t="str">
            <v>Leavenworth</v>
          </cell>
          <cell r="C680">
            <v>20103</v>
          </cell>
          <cell r="D680">
            <v>4</v>
          </cell>
          <cell r="I680">
            <v>81</v>
          </cell>
          <cell r="J680">
            <v>7050</v>
          </cell>
          <cell r="K680">
            <v>7213</v>
          </cell>
          <cell r="L680">
            <v>7176</v>
          </cell>
          <cell r="M680">
            <v>7214</v>
          </cell>
        </row>
        <row r="681">
          <cell r="B681" t="str">
            <v>Leavenworth</v>
          </cell>
          <cell r="C681">
            <v>20103</v>
          </cell>
          <cell r="D681">
            <v>1</v>
          </cell>
          <cell r="I681">
            <v>87</v>
          </cell>
          <cell r="J681">
            <v>7850</v>
          </cell>
        </row>
        <row r="682">
          <cell r="B682" t="str">
            <v>Leavenworth</v>
          </cell>
          <cell r="C682">
            <v>20103</v>
          </cell>
          <cell r="D682" t="str">
            <v>na</v>
          </cell>
        </row>
        <row r="683">
          <cell r="B683" t="str">
            <v>Leavenworth</v>
          </cell>
          <cell r="C683">
            <v>20103</v>
          </cell>
          <cell r="D683" t="str">
            <v>na</v>
          </cell>
        </row>
        <row r="684">
          <cell r="B684" t="str">
            <v>Leavenworth</v>
          </cell>
          <cell r="C684">
            <v>20103</v>
          </cell>
          <cell r="D684" t="str">
            <v>na</v>
          </cell>
          <cell r="I684">
            <v>62</v>
          </cell>
          <cell r="J684" t="str">
            <v>MPLSEA</v>
          </cell>
        </row>
        <row r="685">
          <cell r="B685" t="str">
            <v>Leavenworth</v>
          </cell>
          <cell r="C685">
            <v>20103</v>
          </cell>
          <cell r="D685">
            <v>93</v>
          </cell>
          <cell r="E685">
            <v>60.838709677419352</v>
          </cell>
          <cell r="F685">
            <v>66.125</v>
          </cell>
          <cell r="I685">
            <v>66</v>
          </cell>
          <cell r="J685" t="str">
            <v>MPLPER</v>
          </cell>
        </row>
        <row r="686">
          <cell r="B686" t="str">
            <v>Lincoln</v>
          </cell>
          <cell r="C686">
            <v>20105</v>
          </cell>
          <cell r="D686" t="str">
            <v>na</v>
          </cell>
          <cell r="G686">
            <v>41.81</v>
          </cell>
          <cell r="H686">
            <v>41</v>
          </cell>
        </row>
        <row r="687">
          <cell r="B687" t="str">
            <v>Lincoln</v>
          </cell>
          <cell r="C687">
            <v>20105</v>
          </cell>
          <cell r="D687">
            <v>2</v>
          </cell>
          <cell r="I687">
            <v>30</v>
          </cell>
          <cell r="J687">
            <v>2718</v>
          </cell>
          <cell r="K687">
            <v>2720</v>
          </cell>
        </row>
        <row r="688">
          <cell r="B688" t="str">
            <v>Lincoln</v>
          </cell>
          <cell r="C688">
            <v>20105</v>
          </cell>
          <cell r="D688">
            <v>5</v>
          </cell>
          <cell r="I688">
            <v>31</v>
          </cell>
          <cell r="J688">
            <v>2260</v>
          </cell>
          <cell r="K688">
            <v>2521</v>
          </cell>
          <cell r="L688">
            <v>2594</v>
          </cell>
          <cell r="M688">
            <v>2726</v>
          </cell>
          <cell r="N688">
            <v>3396</v>
          </cell>
        </row>
        <row r="689">
          <cell r="B689" t="str">
            <v>Lincoln</v>
          </cell>
          <cell r="C689">
            <v>20105</v>
          </cell>
          <cell r="D689">
            <v>3</v>
          </cell>
          <cell r="I689">
            <v>35</v>
          </cell>
          <cell r="J689">
            <v>2592</v>
          </cell>
          <cell r="K689">
            <v>3391</v>
          </cell>
          <cell r="L689">
            <v>3395</v>
          </cell>
        </row>
        <row r="690">
          <cell r="B690" t="str">
            <v>Lincoln</v>
          </cell>
          <cell r="C690">
            <v>20105</v>
          </cell>
          <cell r="D690">
            <v>2</v>
          </cell>
          <cell r="I690">
            <v>38</v>
          </cell>
          <cell r="J690">
            <v>2234</v>
          </cell>
          <cell r="K690">
            <v>3495</v>
          </cell>
        </row>
        <row r="691">
          <cell r="B691" t="str">
            <v>Lincoln</v>
          </cell>
          <cell r="C691">
            <v>20105</v>
          </cell>
          <cell r="D691">
            <v>4</v>
          </cell>
          <cell r="I691">
            <v>42</v>
          </cell>
          <cell r="J691">
            <v>2519</v>
          </cell>
          <cell r="K691">
            <v>2634</v>
          </cell>
          <cell r="L691">
            <v>3826</v>
          </cell>
          <cell r="M691">
            <v>3852</v>
          </cell>
        </row>
        <row r="692">
          <cell r="B692" t="str">
            <v>Lincoln</v>
          </cell>
          <cell r="C692">
            <v>20105</v>
          </cell>
          <cell r="D692">
            <v>2</v>
          </cell>
          <cell r="I692">
            <v>43</v>
          </cell>
          <cell r="J692">
            <v>3493</v>
          </cell>
          <cell r="K692">
            <v>3846</v>
          </cell>
        </row>
        <row r="693">
          <cell r="B693" t="str">
            <v>Lincoln</v>
          </cell>
          <cell r="C693">
            <v>20105</v>
          </cell>
          <cell r="D693">
            <v>5</v>
          </cell>
          <cell r="I693">
            <v>46</v>
          </cell>
          <cell r="J693">
            <v>2613</v>
          </cell>
          <cell r="K693">
            <v>2616</v>
          </cell>
          <cell r="L693">
            <v>2633</v>
          </cell>
          <cell r="M693">
            <v>3384</v>
          </cell>
          <cell r="N693">
            <v>3492</v>
          </cell>
        </row>
        <row r="694">
          <cell r="B694" t="str">
            <v>Lincoln</v>
          </cell>
          <cell r="C694">
            <v>20105</v>
          </cell>
          <cell r="D694">
            <v>4</v>
          </cell>
          <cell r="I694">
            <v>50</v>
          </cell>
          <cell r="J694">
            <v>2224</v>
          </cell>
          <cell r="K694">
            <v>2236</v>
          </cell>
          <cell r="L694">
            <v>2266</v>
          </cell>
          <cell r="M694">
            <v>3824</v>
          </cell>
        </row>
        <row r="695">
          <cell r="B695" t="str">
            <v>Lincoln</v>
          </cell>
          <cell r="C695">
            <v>20105</v>
          </cell>
          <cell r="D695">
            <v>4</v>
          </cell>
          <cell r="I695">
            <v>54</v>
          </cell>
          <cell r="J695">
            <v>2347</v>
          </cell>
          <cell r="K695">
            <v>2375</v>
          </cell>
          <cell r="L695">
            <v>3725</v>
          </cell>
          <cell r="M695">
            <v>3755</v>
          </cell>
        </row>
        <row r="696">
          <cell r="B696" t="str">
            <v>Lincoln</v>
          </cell>
          <cell r="C696">
            <v>20105</v>
          </cell>
          <cell r="D696" t="str">
            <v>na</v>
          </cell>
        </row>
        <row r="697">
          <cell r="B697" t="str">
            <v>Lincoln</v>
          </cell>
          <cell r="C697">
            <v>20105</v>
          </cell>
          <cell r="D697" t="str">
            <v>na</v>
          </cell>
          <cell r="I697">
            <v>42</v>
          </cell>
          <cell r="J697" t="str">
            <v>MPLSEA</v>
          </cell>
        </row>
        <row r="698">
          <cell r="B698" t="str">
            <v>Lincoln</v>
          </cell>
          <cell r="C698">
            <v>20105</v>
          </cell>
          <cell r="D698">
            <v>31</v>
          </cell>
          <cell r="E698">
            <v>41.806451612903224</v>
          </cell>
          <cell r="F698">
            <v>41</v>
          </cell>
          <cell r="I698">
            <v>50</v>
          </cell>
          <cell r="J698" t="str">
            <v>MPLPER</v>
          </cell>
        </row>
        <row r="699">
          <cell r="B699" t="str">
            <v>Linn</v>
          </cell>
          <cell r="C699">
            <v>20107</v>
          </cell>
          <cell r="D699" t="str">
            <v>na</v>
          </cell>
          <cell r="G699">
            <v>48.05</v>
          </cell>
          <cell r="H699">
            <v>50</v>
          </cell>
        </row>
        <row r="700">
          <cell r="B700" t="str">
            <v>Linn</v>
          </cell>
          <cell r="C700">
            <v>20107</v>
          </cell>
          <cell r="D700">
            <v>10</v>
          </cell>
          <cell r="I700">
            <v>34</v>
          </cell>
          <cell r="J700">
            <v>8661</v>
          </cell>
          <cell r="K700">
            <v>8663</v>
          </cell>
          <cell r="L700">
            <v>8671</v>
          </cell>
          <cell r="M700">
            <v>8741</v>
          </cell>
          <cell r="N700">
            <v>8745</v>
          </cell>
          <cell r="O700">
            <v>8755</v>
          </cell>
          <cell r="P700">
            <v>8789</v>
          </cell>
          <cell r="Q700">
            <v>8909</v>
          </cell>
          <cell r="R700">
            <v>8770</v>
          </cell>
          <cell r="S700">
            <v>8771</v>
          </cell>
        </row>
        <row r="701">
          <cell r="B701" t="str">
            <v>Linn</v>
          </cell>
          <cell r="C701">
            <v>20107</v>
          </cell>
          <cell r="D701">
            <v>2</v>
          </cell>
          <cell r="I701">
            <v>39</v>
          </cell>
          <cell r="J701">
            <v>8623</v>
          </cell>
          <cell r="K701">
            <v>8735</v>
          </cell>
        </row>
        <row r="702">
          <cell r="B702" t="str">
            <v>Linn</v>
          </cell>
          <cell r="C702">
            <v>20107</v>
          </cell>
          <cell r="D702">
            <v>3</v>
          </cell>
          <cell r="I702">
            <v>43</v>
          </cell>
          <cell r="J702">
            <v>8683</v>
          </cell>
          <cell r="K702">
            <v>8733</v>
          </cell>
          <cell r="L702">
            <v>8912</v>
          </cell>
        </row>
        <row r="703">
          <cell r="B703" t="str">
            <v>Linn</v>
          </cell>
          <cell r="C703">
            <v>20107</v>
          </cell>
          <cell r="D703">
            <v>5</v>
          </cell>
          <cell r="I703">
            <v>48</v>
          </cell>
          <cell r="J703">
            <v>8203</v>
          </cell>
          <cell r="K703">
            <v>8643</v>
          </cell>
          <cell r="L703">
            <v>8645</v>
          </cell>
          <cell r="M703">
            <v>8687</v>
          </cell>
          <cell r="N703">
            <v>8962</v>
          </cell>
        </row>
        <row r="704">
          <cell r="B704" t="str">
            <v>Linn</v>
          </cell>
          <cell r="C704">
            <v>20107</v>
          </cell>
          <cell r="D704">
            <v>8</v>
          </cell>
          <cell r="I704">
            <v>52</v>
          </cell>
          <cell r="J704">
            <v>8201</v>
          </cell>
          <cell r="K704">
            <v>8301</v>
          </cell>
          <cell r="L704">
            <v>8621</v>
          </cell>
          <cell r="M704">
            <v>8679</v>
          </cell>
          <cell r="N704">
            <v>8775</v>
          </cell>
          <cell r="O704">
            <v>8863</v>
          </cell>
          <cell r="P704">
            <v>8911</v>
          </cell>
          <cell r="Q704">
            <v>8961</v>
          </cell>
        </row>
        <row r="705">
          <cell r="B705" t="str">
            <v>Linn</v>
          </cell>
          <cell r="C705">
            <v>20107</v>
          </cell>
          <cell r="D705">
            <v>5</v>
          </cell>
          <cell r="I705">
            <v>57</v>
          </cell>
          <cell r="J705">
            <v>7677</v>
          </cell>
          <cell r="K705">
            <v>8101</v>
          </cell>
          <cell r="L705">
            <v>8160</v>
          </cell>
          <cell r="M705">
            <v>8838</v>
          </cell>
          <cell r="N705">
            <v>8839</v>
          </cell>
        </row>
        <row r="706">
          <cell r="B706" t="str">
            <v>Linn</v>
          </cell>
          <cell r="C706">
            <v>20107</v>
          </cell>
          <cell r="D706">
            <v>2</v>
          </cell>
          <cell r="I706">
            <v>61</v>
          </cell>
          <cell r="J706">
            <v>8150</v>
          </cell>
          <cell r="K706">
            <v>8847</v>
          </cell>
        </row>
        <row r="707">
          <cell r="B707" t="str">
            <v>Linn</v>
          </cell>
          <cell r="C707">
            <v>20107</v>
          </cell>
          <cell r="D707">
            <v>4</v>
          </cell>
          <cell r="I707">
            <v>66</v>
          </cell>
          <cell r="J707">
            <v>8302</v>
          </cell>
          <cell r="K707">
            <v>8501</v>
          </cell>
          <cell r="L707">
            <v>8797</v>
          </cell>
          <cell r="M707">
            <v>8837</v>
          </cell>
        </row>
        <row r="708">
          <cell r="B708" t="str">
            <v>Linn</v>
          </cell>
          <cell r="C708">
            <v>20107</v>
          </cell>
          <cell r="D708" t="str">
            <v>na</v>
          </cell>
        </row>
        <row r="709">
          <cell r="B709" t="str">
            <v>Linn</v>
          </cell>
          <cell r="C709">
            <v>20107</v>
          </cell>
          <cell r="D709" t="str">
            <v>na</v>
          </cell>
        </row>
        <row r="710">
          <cell r="B710" t="str">
            <v>Linn</v>
          </cell>
          <cell r="C710">
            <v>20107</v>
          </cell>
          <cell r="D710" t="str">
            <v>na</v>
          </cell>
          <cell r="I710">
            <v>54</v>
          </cell>
          <cell r="J710" t="str">
            <v>MPLSEA</v>
          </cell>
        </row>
        <row r="711">
          <cell r="B711" t="str">
            <v>Linn</v>
          </cell>
          <cell r="C711">
            <v>20107</v>
          </cell>
          <cell r="D711">
            <v>39</v>
          </cell>
          <cell r="E711">
            <v>48.051282051282051</v>
          </cell>
          <cell r="F711">
            <v>50</v>
          </cell>
          <cell r="I711">
            <v>60</v>
          </cell>
          <cell r="J711" t="str">
            <v>MPLPER</v>
          </cell>
        </row>
        <row r="712">
          <cell r="B712" t="str">
            <v>Logan</v>
          </cell>
          <cell r="C712">
            <v>20109</v>
          </cell>
          <cell r="D712" t="str">
            <v>na</v>
          </cell>
          <cell r="G712">
            <v>26.82</v>
          </cell>
          <cell r="H712">
            <v>29.78</v>
          </cell>
        </row>
        <row r="713">
          <cell r="B713" t="str">
            <v>Logan</v>
          </cell>
          <cell r="C713">
            <v>20109</v>
          </cell>
          <cell r="D713">
            <v>21</v>
          </cell>
          <cell r="I713">
            <v>21</v>
          </cell>
          <cell r="J713">
            <v>1580</v>
          </cell>
          <cell r="K713">
            <v>1634</v>
          </cell>
          <cell r="L713">
            <v>2562</v>
          </cell>
          <cell r="M713">
            <v>1122</v>
          </cell>
          <cell r="N713">
            <v>1215</v>
          </cell>
          <cell r="O713">
            <v>1598</v>
          </cell>
          <cell r="P713">
            <v>1603</v>
          </cell>
          <cell r="Q713">
            <v>1607</v>
          </cell>
          <cell r="R713">
            <v>1657</v>
          </cell>
          <cell r="S713">
            <v>1661</v>
          </cell>
          <cell r="T713">
            <v>1691</v>
          </cell>
          <cell r="U713">
            <v>1692</v>
          </cell>
          <cell r="V713">
            <v>1697</v>
          </cell>
          <cell r="W713">
            <v>1748</v>
          </cell>
          <cell r="X713">
            <v>1820</v>
          </cell>
          <cell r="Y713">
            <v>1869</v>
          </cell>
          <cell r="Z713">
            <v>2115</v>
          </cell>
          <cell r="AA713">
            <v>2798</v>
          </cell>
          <cell r="AB713">
            <v>5240</v>
          </cell>
          <cell r="AC713">
            <v>6060</v>
          </cell>
          <cell r="AD713">
            <v>1565</v>
          </cell>
        </row>
        <row r="714">
          <cell r="B714" t="str">
            <v>Logan</v>
          </cell>
          <cell r="C714">
            <v>20109</v>
          </cell>
          <cell r="D714">
            <v>4</v>
          </cell>
          <cell r="I714">
            <v>23</v>
          </cell>
          <cell r="J714">
            <v>1185</v>
          </cell>
          <cell r="K714">
            <v>1258</v>
          </cell>
          <cell r="L714">
            <v>1706</v>
          </cell>
          <cell r="M714">
            <v>2714</v>
          </cell>
        </row>
        <row r="715">
          <cell r="B715" t="str">
            <v>Logan</v>
          </cell>
          <cell r="C715">
            <v>20109</v>
          </cell>
          <cell r="D715">
            <v>4</v>
          </cell>
          <cell r="I715">
            <v>25</v>
          </cell>
          <cell r="J715">
            <v>1138</v>
          </cell>
          <cell r="K715">
            <v>1579</v>
          </cell>
          <cell r="L715">
            <v>1866</v>
          </cell>
          <cell r="M715">
            <v>1868</v>
          </cell>
        </row>
        <row r="716">
          <cell r="B716" t="str">
            <v>Logan</v>
          </cell>
          <cell r="C716">
            <v>20109</v>
          </cell>
          <cell r="D716">
            <v>4</v>
          </cell>
          <cell r="I716">
            <v>28</v>
          </cell>
          <cell r="J716">
            <v>1670</v>
          </cell>
          <cell r="K716">
            <v>1859</v>
          </cell>
          <cell r="L716">
            <v>1318</v>
          </cell>
          <cell r="M716">
            <v>1688</v>
          </cell>
        </row>
        <row r="717">
          <cell r="B717" t="str">
            <v>Logan</v>
          </cell>
          <cell r="C717">
            <v>20109</v>
          </cell>
          <cell r="D717">
            <v>9</v>
          </cell>
          <cell r="I717">
            <v>30</v>
          </cell>
          <cell r="J717">
            <v>1118</v>
          </cell>
          <cell r="K717">
            <v>1423</v>
          </cell>
          <cell r="L717">
            <v>1605</v>
          </cell>
          <cell r="M717">
            <v>1606</v>
          </cell>
          <cell r="N717">
            <v>1668</v>
          </cell>
          <cell r="O717">
            <v>1741</v>
          </cell>
          <cell r="P717">
            <v>1857</v>
          </cell>
          <cell r="Q717">
            <v>1860</v>
          </cell>
          <cell r="R717">
            <v>1863</v>
          </cell>
        </row>
        <row r="718">
          <cell r="B718" t="str">
            <v>Logan</v>
          </cell>
          <cell r="C718">
            <v>20109</v>
          </cell>
          <cell r="D718">
            <v>6</v>
          </cell>
          <cell r="I718">
            <v>33</v>
          </cell>
          <cell r="J718">
            <v>1110</v>
          </cell>
          <cell r="K718">
            <v>1124</v>
          </cell>
          <cell r="L718">
            <v>1604</v>
          </cell>
          <cell r="M718">
            <v>1620</v>
          </cell>
          <cell r="N718">
            <v>1856</v>
          </cell>
          <cell r="O718">
            <v>2235</v>
          </cell>
        </row>
        <row r="719">
          <cell r="B719" t="str">
            <v>Logan</v>
          </cell>
          <cell r="C719">
            <v>20109</v>
          </cell>
          <cell r="D719">
            <v>3</v>
          </cell>
          <cell r="I719">
            <v>35</v>
          </cell>
          <cell r="J719">
            <v>1123</v>
          </cell>
          <cell r="K719">
            <v>1761</v>
          </cell>
          <cell r="L719">
            <v>2684</v>
          </cell>
        </row>
        <row r="720">
          <cell r="B720" t="str">
            <v>Logan</v>
          </cell>
          <cell r="C720">
            <v>20109</v>
          </cell>
          <cell r="D720">
            <v>1</v>
          </cell>
          <cell r="I720">
            <v>36</v>
          </cell>
          <cell r="J720">
            <v>2310</v>
          </cell>
        </row>
        <row r="721">
          <cell r="B721" t="str">
            <v>Logan</v>
          </cell>
          <cell r="C721">
            <v>20109</v>
          </cell>
          <cell r="D721">
            <v>4</v>
          </cell>
          <cell r="I721">
            <v>37</v>
          </cell>
          <cell r="J721">
            <v>1345</v>
          </cell>
          <cell r="K721">
            <v>1422</v>
          </cell>
          <cell r="L721">
            <v>1619</v>
          </cell>
          <cell r="M721">
            <v>1652</v>
          </cell>
        </row>
        <row r="722">
          <cell r="B722" t="str">
            <v>Logan</v>
          </cell>
          <cell r="C722">
            <v>20109</v>
          </cell>
          <cell r="D722" t="str">
            <v>na</v>
          </cell>
        </row>
        <row r="723">
          <cell r="B723" t="str">
            <v>Logan</v>
          </cell>
          <cell r="C723">
            <v>20109</v>
          </cell>
          <cell r="D723" t="str">
            <v>na</v>
          </cell>
          <cell r="I723">
            <v>28</v>
          </cell>
          <cell r="J723" t="str">
            <v>MPLSEA</v>
          </cell>
        </row>
        <row r="724">
          <cell r="B724" t="str">
            <v>Logan</v>
          </cell>
          <cell r="C724">
            <v>20109</v>
          </cell>
          <cell r="D724">
            <v>56</v>
          </cell>
          <cell r="E724">
            <v>26.821428571428573</v>
          </cell>
          <cell r="F724">
            <v>29.777777777777779</v>
          </cell>
          <cell r="I724">
            <v>38</v>
          </cell>
          <cell r="J724" t="str">
            <v>MPLPER</v>
          </cell>
        </row>
        <row r="725">
          <cell r="B725" t="str">
            <v>Lyon</v>
          </cell>
          <cell r="C725">
            <v>20111</v>
          </cell>
          <cell r="D725" t="str">
            <v>na</v>
          </cell>
          <cell r="G725">
            <v>47.45</v>
          </cell>
          <cell r="H725">
            <v>51</v>
          </cell>
        </row>
        <row r="726">
          <cell r="B726" t="str">
            <v>Lyon</v>
          </cell>
          <cell r="C726">
            <v>20111</v>
          </cell>
          <cell r="D726">
            <v>12</v>
          </cell>
          <cell r="I726">
            <v>36</v>
          </cell>
          <cell r="J726">
            <v>4570</v>
          </cell>
          <cell r="K726">
            <v>4575</v>
          </cell>
          <cell r="L726">
            <v>4590</v>
          </cell>
          <cell r="M726">
            <v>4655</v>
          </cell>
          <cell r="N726">
            <v>4788</v>
          </cell>
          <cell r="O726">
            <v>4833</v>
          </cell>
          <cell r="P726">
            <v>7654</v>
          </cell>
          <cell r="Q726">
            <v>8665</v>
          </cell>
          <cell r="R726">
            <v>8727</v>
          </cell>
          <cell r="S726">
            <v>8761</v>
          </cell>
          <cell r="T726">
            <v>8793</v>
          </cell>
          <cell r="U726">
            <v>8857</v>
          </cell>
        </row>
        <row r="727">
          <cell r="B727" t="str">
            <v>Lyon</v>
          </cell>
          <cell r="C727">
            <v>20111</v>
          </cell>
          <cell r="D727">
            <v>10</v>
          </cell>
          <cell r="I727">
            <v>40</v>
          </cell>
          <cell r="J727">
            <v>4555</v>
          </cell>
          <cell r="K727">
            <v>4672</v>
          </cell>
          <cell r="L727">
            <v>4743</v>
          </cell>
          <cell r="M727">
            <v>4832</v>
          </cell>
          <cell r="N727">
            <v>7306</v>
          </cell>
          <cell r="O727">
            <v>8627</v>
          </cell>
          <cell r="P727">
            <v>8691</v>
          </cell>
          <cell r="Q727">
            <v>8731</v>
          </cell>
          <cell r="R727">
            <v>8737</v>
          </cell>
          <cell r="S727">
            <v>8735</v>
          </cell>
        </row>
        <row r="728">
          <cell r="B728" t="str">
            <v>Lyon</v>
          </cell>
          <cell r="C728">
            <v>20111</v>
          </cell>
          <cell r="D728">
            <v>10</v>
          </cell>
          <cell r="I728">
            <v>45</v>
          </cell>
          <cell r="J728">
            <v>3923</v>
          </cell>
          <cell r="K728">
            <v>4051</v>
          </cell>
          <cell r="L728">
            <v>4674</v>
          </cell>
          <cell r="M728">
            <v>4742</v>
          </cell>
          <cell r="N728">
            <v>8203</v>
          </cell>
          <cell r="O728">
            <v>8300</v>
          </cell>
          <cell r="P728">
            <v>8679</v>
          </cell>
          <cell r="Q728">
            <v>8683</v>
          </cell>
          <cell r="R728">
            <v>8777</v>
          </cell>
          <cell r="S728">
            <v>8778</v>
          </cell>
        </row>
        <row r="729">
          <cell r="B729" t="str">
            <v>Lyon</v>
          </cell>
          <cell r="C729">
            <v>20111</v>
          </cell>
          <cell r="D729">
            <v>6</v>
          </cell>
          <cell r="I729">
            <v>49</v>
          </cell>
          <cell r="J729">
            <v>4673</v>
          </cell>
          <cell r="K729">
            <v>4744</v>
          </cell>
          <cell r="L729">
            <v>7302</v>
          </cell>
          <cell r="M729">
            <v>8624</v>
          </cell>
          <cell r="N729">
            <v>8776</v>
          </cell>
          <cell r="O729">
            <v>8992</v>
          </cell>
        </row>
        <row r="730">
          <cell r="B730" t="str">
            <v>Lyon</v>
          </cell>
          <cell r="C730">
            <v>20111</v>
          </cell>
          <cell r="D730">
            <v>9</v>
          </cell>
          <cell r="I730">
            <v>53</v>
          </cell>
          <cell r="J730">
            <v>7233</v>
          </cell>
          <cell r="K730">
            <v>4671</v>
          </cell>
          <cell r="L730">
            <v>4740</v>
          </cell>
          <cell r="M730">
            <v>4784</v>
          </cell>
          <cell r="N730">
            <v>7241</v>
          </cell>
          <cell r="O730">
            <v>7301</v>
          </cell>
          <cell r="P730">
            <v>8623</v>
          </cell>
          <cell r="Q730">
            <v>8775</v>
          </cell>
          <cell r="R730">
            <v>8912</v>
          </cell>
        </row>
        <row r="731">
          <cell r="B731" t="str">
            <v>Lyon</v>
          </cell>
          <cell r="C731">
            <v>20111</v>
          </cell>
          <cell r="D731">
            <v>4</v>
          </cell>
          <cell r="I731">
            <v>57</v>
          </cell>
          <cell r="J731">
            <v>3890</v>
          </cell>
          <cell r="K731">
            <v>4053</v>
          </cell>
          <cell r="L731">
            <v>4783</v>
          </cell>
          <cell r="M731">
            <v>7232</v>
          </cell>
        </row>
        <row r="732">
          <cell r="B732" t="str">
            <v>Lyon</v>
          </cell>
          <cell r="C732">
            <v>20111</v>
          </cell>
          <cell r="D732">
            <v>7</v>
          </cell>
          <cell r="I732">
            <v>62</v>
          </cell>
          <cell r="J732">
            <v>4020</v>
          </cell>
          <cell r="K732">
            <v>4052</v>
          </cell>
          <cell r="L732">
            <v>8302</v>
          </cell>
          <cell r="M732">
            <v>8795</v>
          </cell>
          <cell r="N732">
            <v>8797</v>
          </cell>
          <cell r="O732">
            <v>8911</v>
          </cell>
          <cell r="P732">
            <v>8961</v>
          </cell>
        </row>
        <row r="733">
          <cell r="B733" t="str">
            <v>Lyon</v>
          </cell>
          <cell r="C733">
            <v>20111</v>
          </cell>
          <cell r="D733">
            <v>2</v>
          </cell>
          <cell r="I733">
            <v>66</v>
          </cell>
          <cell r="J733">
            <v>7170</v>
          </cell>
          <cell r="K733">
            <v>8501</v>
          </cell>
        </row>
        <row r="734">
          <cell r="B734" t="str">
            <v>Lyon</v>
          </cell>
          <cell r="C734">
            <v>20111</v>
          </cell>
          <cell r="D734" t="str">
            <v>na</v>
          </cell>
        </row>
        <row r="735">
          <cell r="B735" t="str">
            <v>Lyon</v>
          </cell>
          <cell r="C735">
            <v>20111</v>
          </cell>
          <cell r="D735" t="str">
            <v>na</v>
          </cell>
        </row>
        <row r="736">
          <cell r="B736" t="str">
            <v>Lyon</v>
          </cell>
          <cell r="C736">
            <v>20111</v>
          </cell>
          <cell r="D736" t="str">
            <v>na</v>
          </cell>
          <cell r="I736">
            <v>54</v>
          </cell>
          <cell r="J736" t="str">
            <v>MPLSEA</v>
          </cell>
        </row>
        <row r="737">
          <cell r="B737" t="str">
            <v>Lyon</v>
          </cell>
          <cell r="C737">
            <v>20111</v>
          </cell>
          <cell r="D737">
            <v>60</v>
          </cell>
          <cell r="E737">
            <v>47.45</v>
          </cell>
          <cell r="F737">
            <v>51</v>
          </cell>
          <cell r="I737">
            <v>60</v>
          </cell>
          <cell r="J737" t="str">
            <v>MPLPER</v>
          </cell>
        </row>
        <row r="738">
          <cell r="B738" t="str">
            <v>Marion</v>
          </cell>
          <cell r="C738">
            <v>20115</v>
          </cell>
          <cell r="D738" t="str">
            <v>na</v>
          </cell>
          <cell r="G738">
            <v>35.450000000000003</v>
          </cell>
          <cell r="H738">
            <v>38.43</v>
          </cell>
        </row>
        <row r="739">
          <cell r="B739" t="str">
            <v>Marion</v>
          </cell>
          <cell r="C739">
            <v>20115</v>
          </cell>
          <cell r="D739">
            <v>10</v>
          </cell>
          <cell r="I739">
            <v>25</v>
          </cell>
          <cell r="J739">
            <v>4590</v>
          </cell>
          <cell r="K739">
            <v>4650</v>
          </cell>
          <cell r="L739">
            <v>4710</v>
          </cell>
          <cell r="M739">
            <v>4747</v>
          </cell>
          <cell r="N739">
            <v>4750</v>
          </cell>
          <cell r="O739">
            <v>3355</v>
          </cell>
          <cell r="P739">
            <v>3360</v>
          </cell>
          <cell r="Q739">
            <v>3396</v>
          </cell>
          <cell r="R739">
            <v>4560</v>
          </cell>
          <cell r="S739">
            <v>4580</v>
          </cell>
        </row>
        <row r="740">
          <cell r="B740" t="str">
            <v>Marion</v>
          </cell>
          <cell r="C740">
            <v>20115</v>
          </cell>
          <cell r="D740">
            <v>5</v>
          </cell>
          <cell r="I740">
            <v>32</v>
          </cell>
          <cell r="J740">
            <v>4600</v>
          </cell>
          <cell r="K740">
            <v>4744</v>
          </cell>
          <cell r="L740">
            <v>3911</v>
          </cell>
          <cell r="M740">
            <v>4540</v>
          </cell>
          <cell r="N740">
            <v>4555</v>
          </cell>
        </row>
        <row r="741">
          <cell r="B741" t="str">
            <v>Marion</v>
          </cell>
          <cell r="C741">
            <v>20115</v>
          </cell>
          <cell r="D741">
            <v>8</v>
          </cell>
          <cell r="I741">
            <v>35</v>
          </cell>
          <cell r="J741">
            <v>4673</v>
          </cell>
          <cell r="K741">
            <v>4740</v>
          </cell>
          <cell r="L741">
            <v>8203</v>
          </cell>
          <cell r="M741">
            <v>3391</v>
          </cell>
          <cell r="N741">
            <v>3490</v>
          </cell>
          <cell r="O741">
            <v>3545</v>
          </cell>
          <cell r="P741">
            <v>3625</v>
          </cell>
          <cell r="Q741">
            <v>4051</v>
          </cell>
        </row>
        <row r="742">
          <cell r="B742" t="str">
            <v>Marion</v>
          </cell>
          <cell r="C742">
            <v>20115</v>
          </cell>
          <cell r="D742">
            <v>6</v>
          </cell>
          <cell r="I742">
            <v>39</v>
          </cell>
          <cell r="J742">
            <v>4783</v>
          </cell>
          <cell r="K742">
            <v>8300</v>
          </cell>
          <cell r="L742">
            <v>3390</v>
          </cell>
          <cell r="M742">
            <v>3492</v>
          </cell>
          <cell r="N742">
            <v>3857</v>
          </cell>
          <cell r="O742">
            <v>3890</v>
          </cell>
        </row>
        <row r="743">
          <cell r="B743" t="str">
            <v>Marion</v>
          </cell>
          <cell r="C743">
            <v>20115</v>
          </cell>
          <cell r="D743">
            <v>2</v>
          </cell>
          <cell r="I743">
            <v>43</v>
          </cell>
          <cell r="J743">
            <v>4671</v>
          </cell>
          <cell r="K743">
            <v>3521</v>
          </cell>
        </row>
        <row r="744">
          <cell r="B744" t="str">
            <v>Marion</v>
          </cell>
          <cell r="C744">
            <v>20115</v>
          </cell>
          <cell r="D744">
            <v>2</v>
          </cell>
          <cell r="I744">
            <v>46</v>
          </cell>
          <cell r="J744">
            <v>3491</v>
          </cell>
          <cell r="K744">
            <v>4020</v>
          </cell>
        </row>
        <row r="745">
          <cell r="B745" t="str">
            <v>Marion</v>
          </cell>
          <cell r="C745">
            <v>20115</v>
          </cell>
          <cell r="D745">
            <v>5</v>
          </cell>
          <cell r="I745">
            <v>49</v>
          </cell>
          <cell r="J745">
            <v>7170</v>
          </cell>
          <cell r="K745">
            <v>8302</v>
          </cell>
          <cell r="L745">
            <v>4052</v>
          </cell>
          <cell r="M745">
            <v>2266</v>
          </cell>
          <cell r="N745">
            <v>3561</v>
          </cell>
        </row>
        <row r="746">
          <cell r="B746" t="str">
            <v>Marion</v>
          </cell>
          <cell r="C746">
            <v>20115</v>
          </cell>
          <cell r="D746" t="str">
            <v>na</v>
          </cell>
        </row>
        <row r="747">
          <cell r="B747" t="str">
            <v>Marion</v>
          </cell>
          <cell r="C747">
            <v>20115</v>
          </cell>
          <cell r="D747" t="str">
            <v>na</v>
          </cell>
        </row>
        <row r="748">
          <cell r="B748" t="str">
            <v>Marion</v>
          </cell>
          <cell r="C748">
            <v>20115</v>
          </cell>
          <cell r="D748" t="str">
            <v>na</v>
          </cell>
        </row>
        <row r="749">
          <cell r="B749" t="str">
            <v>Marion</v>
          </cell>
          <cell r="C749">
            <v>20115</v>
          </cell>
          <cell r="D749" t="str">
            <v>na</v>
          </cell>
          <cell r="I749">
            <v>50</v>
          </cell>
          <cell r="J749" t="str">
            <v>MPLSEA</v>
          </cell>
        </row>
        <row r="750">
          <cell r="B750" t="str">
            <v>Marion</v>
          </cell>
          <cell r="C750">
            <v>20115</v>
          </cell>
          <cell r="D750">
            <v>38</v>
          </cell>
          <cell r="E750">
            <v>35.44736842105263</v>
          </cell>
          <cell r="F750">
            <v>38.428571428571431</v>
          </cell>
          <cell r="I750">
            <v>56</v>
          </cell>
          <cell r="J750" t="str">
            <v>MPLPER</v>
          </cell>
        </row>
        <row r="751">
          <cell r="B751" t="str">
            <v>Marshall</v>
          </cell>
          <cell r="C751">
            <v>20117</v>
          </cell>
          <cell r="D751" t="str">
            <v>na</v>
          </cell>
          <cell r="G751">
            <v>56.72</v>
          </cell>
          <cell r="H751">
            <v>61.29</v>
          </cell>
        </row>
        <row r="752">
          <cell r="B752" t="str">
            <v>Marshall</v>
          </cell>
          <cell r="C752">
            <v>20117</v>
          </cell>
          <cell r="D752">
            <v>11</v>
          </cell>
          <cell r="I752">
            <v>47</v>
          </cell>
          <cell r="J752">
            <v>7510</v>
          </cell>
          <cell r="K752">
            <v>7608</v>
          </cell>
          <cell r="L752">
            <v>7609</v>
          </cell>
          <cell r="M752">
            <v>7415</v>
          </cell>
          <cell r="N752">
            <v>4530</v>
          </cell>
          <cell r="O752">
            <v>4590</v>
          </cell>
          <cell r="P752">
            <v>4725</v>
          </cell>
          <cell r="Q752">
            <v>7051</v>
          </cell>
          <cell r="R752">
            <v>7070</v>
          </cell>
          <cell r="S752">
            <v>7091</v>
          </cell>
          <cell r="T752">
            <v>7224</v>
          </cell>
        </row>
        <row r="753">
          <cell r="B753" t="str">
            <v>Marshall</v>
          </cell>
          <cell r="C753">
            <v>20117</v>
          </cell>
          <cell r="D753">
            <v>8</v>
          </cell>
          <cell r="I753">
            <v>53</v>
          </cell>
          <cell r="J753">
            <v>7500</v>
          </cell>
          <cell r="K753">
            <v>7502</v>
          </cell>
          <cell r="L753">
            <v>7684</v>
          </cell>
          <cell r="M753">
            <v>7688</v>
          </cell>
          <cell r="N753">
            <v>3828</v>
          </cell>
          <cell r="O753">
            <v>3831</v>
          </cell>
          <cell r="P753">
            <v>3904</v>
          </cell>
          <cell r="Q753">
            <v>4784</v>
          </cell>
        </row>
        <row r="754">
          <cell r="B754" t="str">
            <v>Marshall</v>
          </cell>
          <cell r="C754">
            <v>20117</v>
          </cell>
          <cell r="D754">
            <v>6</v>
          </cell>
          <cell r="I754">
            <v>58</v>
          </cell>
          <cell r="J754">
            <v>7585</v>
          </cell>
          <cell r="K754">
            <v>3830</v>
          </cell>
          <cell r="L754">
            <v>3844</v>
          </cell>
          <cell r="M754">
            <v>3890</v>
          </cell>
          <cell r="N754">
            <v>7090</v>
          </cell>
          <cell r="O754">
            <v>7424</v>
          </cell>
        </row>
        <row r="755">
          <cell r="B755" t="str">
            <v>Marshall</v>
          </cell>
          <cell r="C755">
            <v>20117</v>
          </cell>
          <cell r="D755">
            <v>2</v>
          </cell>
          <cell r="I755">
            <v>60</v>
          </cell>
          <cell r="J755">
            <v>4783</v>
          </cell>
          <cell r="K755">
            <v>7433</v>
          </cell>
        </row>
        <row r="756">
          <cell r="B756" t="str">
            <v>Marshall</v>
          </cell>
          <cell r="C756">
            <v>20117</v>
          </cell>
          <cell r="D756">
            <v>3</v>
          </cell>
          <cell r="I756">
            <v>66</v>
          </cell>
          <cell r="J756">
            <v>7681</v>
          </cell>
          <cell r="K756">
            <v>7750</v>
          </cell>
          <cell r="L756">
            <v>7430</v>
          </cell>
        </row>
        <row r="757">
          <cell r="B757" t="str">
            <v>Marshall</v>
          </cell>
          <cell r="C757">
            <v>20117</v>
          </cell>
          <cell r="D757">
            <v>3</v>
          </cell>
          <cell r="I757">
            <v>70</v>
          </cell>
          <cell r="J757">
            <v>7455</v>
          </cell>
          <cell r="K757">
            <v>3561</v>
          </cell>
          <cell r="L757">
            <v>7050</v>
          </cell>
        </row>
        <row r="758">
          <cell r="B758" t="str">
            <v>Marshall</v>
          </cell>
          <cell r="C758">
            <v>20117</v>
          </cell>
          <cell r="D758">
            <v>3</v>
          </cell>
          <cell r="I758">
            <v>75</v>
          </cell>
          <cell r="J758">
            <v>3775</v>
          </cell>
          <cell r="K758">
            <v>7030</v>
          </cell>
          <cell r="L758">
            <v>7123</v>
          </cell>
        </row>
        <row r="759">
          <cell r="B759" t="str">
            <v>Marshall</v>
          </cell>
          <cell r="C759">
            <v>20117</v>
          </cell>
          <cell r="D759" t="str">
            <v>na</v>
          </cell>
        </row>
        <row r="760">
          <cell r="B760" t="str">
            <v>Marshall</v>
          </cell>
          <cell r="C760">
            <v>20117</v>
          </cell>
          <cell r="D760" t="str">
            <v>na</v>
          </cell>
        </row>
        <row r="761">
          <cell r="B761" t="str">
            <v>Marshall</v>
          </cell>
          <cell r="C761">
            <v>20117</v>
          </cell>
          <cell r="D761" t="str">
            <v>na</v>
          </cell>
        </row>
        <row r="762">
          <cell r="B762" t="str">
            <v>Marshall</v>
          </cell>
          <cell r="C762">
            <v>20117</v>
          </cell>
          <cell r="D762" t="str">
            <v>na</v>
          </cell>
          <cell r="I762">
            <v>62</v>
          </cell>
          <cell r="J762" t="str">
            <v>MPLSEA</v>
          </cell>
        </row>
        <row r="763">
          <cell r="B763" t="str">
            <v>Marshall</v>
          </cell>
          <cell r="C763">
            <v>20117</v>
          </cell>
          <cell r="D763">
            <v>36</v>
          </cell>
          <cell r="E763">
            <v>56.722222222222221</v>
          </cell>
          <cell r="F763">
            <v>61.285714285714285</v>
          </cell>
          <cell r="I763">
            <v>66</v>
          </cell>
          <cell r="J763" t="str">
            <v>MPLPER</v>
          </cell>
        </row>
        <row r="764">
          <cell r="B764" t="str">
            <v>McPherson</v>
          </cell>
          <cell r="C764">
            <v>20113</v>
          </cell>
          <cell r="D764" t="str">
            <v>na</v>
          </cell>
          <cell r="G764">
            <v>40.07</v>
          </cell>
          <cell r="H764">
            <v>41</v>
          </cell>
        </row>
        <row r="765">
          <cell r="B765" t="str">
            <v>McPherson</v>
          </cell>
          <cell r="C765">
            <v>20113</v>
          </cell>
          <cell r="D765">
            <v>9</v>
          </cell>
          <cell r="I765">
            <v>31</v>
          </cell>
          <cell r="J765">
            <v>2715</v>
          </cell>
          <cell r="K765">
            <v>3355</v>
          </cell>
          <cell r="L765">
            <v>3361</v>
          </cell>
          <cell r="M765">
            <v>3396</v>
          </cell>
          <cell r="N765">
            <v>3923</v>
          </cell>
          <cell r="O765">
            <v>4555</v>
          </cell>
          <cell r="P765">
            <v>4570</v>
          </cell>
          <cell r="Q765">
            <v>5730</v>
          </cell>
          <cell r="R765">
            <v>5745</v>
          </cell>
        </row>
        <row r="766">
          <cell r="B766" t="str">
            <v>McPherson</v>
          </cell>
          <cell r="C766">
            <v>20113</v>
          </cell>
          <cell r="D766">
            <v>16</v>
          </cell>
          <cell r="I766">
            <v>35</v>
          </cell>
          <cell r="J766">
            <v>3350</v>
          </cell>
          <cell r="K766">
            <v>3352</v>
          </cell>
          <cell r="L766">
            <v>3390</v>
          </cell>
          <cell r="M766">
            <v>3391</v>
          </cell>
          <cell r="N766">
            <v>3403</v>
          </cell>
          <cell r="O766">
            <v>3404</v>
          </cell>
          <cell r="P766">
            <v>3405</v>
          </cell>
          <cell r="Q766">
            <v>3829</v>
          </cell>
          <cell r="R766">
            <v>3849</v>
          </cell>
          <cell r="S766">
            <v>4565</v>
          </cell>
          <cell r="T766">
            <v>5633</v>
          </cell>
          <cell r="U766">
            <v>5670</v>
          </cell>
          <cell r="V766">
            <v>5882</v>
          </cell>
          <cell r="W766">
            <v>5929</v>
          </cell>
          <cell r="X766">
            <v>5942</v>
          </cell>
          <cell r="Y766">
            <v>5973</v>
          </cell>
        </row>
        <row r="767">
          <cell r="B767" t="str">
            <v>McPherson</v>
          </cell>
          <cell r="C767">
            <v>20113</v>
          </cell>
          <cell r="D767">
            <v>8</v>
          </cell>
          <cell r="I767">
            <v>39</v>
          </cell>
          <cell r="J767">
            <v>2366</v>
          </cell>
          <cell r="K767">
            <v>3825</v>
          </cell>
          <cell r="L767">
            <v>3891</v>
          </cell>
          <cell r="M767">
            <v>4673</v>
          </cell>
          <cell r="N767">
            <v>5742</v>
          </cell>
          <cell r="O767">
            <v>5863</v>
          </cell>
          <cell r="P767">
            <v>5902</v>
          </cell>
          <cell r="Q767">
            <v>5928</v>
          </cell>
        </row>
        <row r="768">
          <cell r="B768" t="str">
            <v>McPherson</v>
          </cell>
          <cell r="C768">
            <v>20113</v>
          </cell>
          <cell r="D768">
            <v>11</v>
          </cell>
          <cell r="I768">
            <v>43</v>
          </cell>
          <cell r="J768">
            <v>3492</v>
          </cell>
          <cell r="K768">
            <v>3844</v>
          </cell>
          <cell r="L768">
            <v>3857</v>
          </cell>
          <cell r="M768">
            <v>3890</v>
          </cell>
          <cell r="N768">
            <v>3921</v>
          </cell>
          <cell r="O768">
            <v>4671</v>
          </cell>
          <cell r="P768">
            <v>5562</v>
          </cell>
          <cell r="Q768">
            <v>5728</v>
          </cell>
          <cell r="R768">
            <v>5870</v>
          </cell>
          <cell r="S768">
            <v>5935</v>
          </cell>
          <cell r="T768">
            <v>6330</v>
          </cell>
        </row>
        <row r="769">
          <cell r="B769" t="str">
            <v>McPherson</v>
          </cell>
          <cell r="C769">
            <v>20113</v>
          </cell>
          <cell r="D769">
            <v>9</v>
          </cell>
          <cell r="I769">
            <v>47</v>
          </cell>
          <cell r="J769">
            <v>2345</v>
          </cell>
          <cell r="K769">
            <v>3491</v>
          </cell>
          <cell r="L769">
            <v>3710</v>
          </cell>
          <cell r="M769">
            <v>3825</v>
          </cell>
          <cell r="N769">
            <v>3824</v>
          </cell>
          <cell r="O769">
            <v>3843</v>
          </cell>
          <cell r="P769">
            <v>5720</v>
          </cell>
          <cell r="Q769">
            <v>5893</v>
          </cell>
          <cell r="R769">
            <v>5910</v>
          </cell>
        </row>
        <row r="770">
          <cell r="B770" t="str">
            <v>McPherson</v>
          </cell>
          <cell r="C770">
            <v>20113</v>
          </cell>
          <cell r="D770">
            <v>7</v>
          </cell>
          <cell r="I770">
            <v>51</v>
          </cell>
          <cell r="J770">
            <v>2176</v>
          </cell>
          <cell r="K770">
            <v>2266</v>
          </cell>
          <cell r="L770">
            <v>2310</v>
          </cell>
          <cell r="M770">
            <v>2347</v>
          </cell>
          <cell r="N770">
            <v>2375</v>
          </cell>
          <cell r="O770">
            <v>2376</v>
          </cell>
          <cell r="P770">
            <v>3755</v>
          </cell>
        </row>
        <row r="771">
          <cell r="B771" t="str">
            <v>McPherson</v>
          </cell>
          <cell r="C771">
            <v>20113</v>
          </cell>
          <cell r="D771" t="str">
            <v>na</v>
          </cell>
        </row>
        <row r="772">
          <cell r="B772" t="str">
            <v>McPherson</v>
          </cell>
          <cell r="C772">
            <v>20113</v>
          </cell>
          <cell r="D772" t="str">
            <v>na</v>
          </cell>
        </row>
        <row r="773">
          <cell r="B773" t="str">
            <v>McPherson</v>
          </cell>
          <cell r="C773">
            <v>20113</v>
          </cell>
          <cell r="D773" t="str">
            <v>na</v>
          </cell>
        </row>
        <row r="774">
          <cell r="B774" t="str">
            <v>McPherson</v>
          </cell>
          <cell r="C774">
            <v>20113</v>
          </cell>
          <cell r="D774" t="str">
            <v>na</v>
          </cell>
        </row>
        <row r="775">
          <cell r="B775" t="str">
            <v>McPherson</v>
          </cell>
          <cell r="C775">
            <v>20113</v>
          </cell>
          <cell r="D775" t="str">
            <v>na</v>
          </cell>
          <cell r="I775">
            <v>46</v>
          </cell>
          <cell r="J775" t="str">
            <v>MPLSEA</v>
          </cell>
        </row>
        <row r="776">
          <cell r="B776" t="str">
            <v>McPherson</v>
          </cell>
          <cell r="C776">
            <v>20113</v>
          </cell>
          <cell r="D776">
            <v>60</v>
          </cell>
          <cell r="E776">
            <v>40.06666666666667</v>
          </cell>
          <cell r="F776">
            <v>41</v>
          </cell>
          <cell r="I776">
            <v>52</v>
          </cell>
          <cell r="J776" t="str">
            <v>MPLPER</v>
          </cell>
        </row>
        <row r="777">
          <cell r="B777" t="str">
            <v>Meade</v>
          </cell>
          <cell r="C777">
            <v>20119</v>
          </cell>
          <cell r="D777" t="str">
            <v>na</v>
          </cell>
          <cell r="G777">
            <v>27.73</v>
          </cell>
          <cell r="H777">
            <v>28.86</v>
          </cell>
        </row>
        <row r="778">
          <cell r="B778" t="str">
            <v>Meade</v>
          </cell>
          <cell r="C778">
            <v>20119</v>
          </cell>
          <cell r="D778">
            <v>14</v>
          </cell>
          <cell r="I778">
            <v>19</v>
          </cell>
          <cell r="J778">
            <v>2750</v>
          </cell>
          <cell r="K778">
            <v>5240</v>
          </cell>
          <cell r="L778">
            <v>5249</v>
          </cell>
          <cell r="M778">
            <v>5253</v>
          </cell>
          <cell r="N778">
            <v>5330</v>
          </cell>
          <cell r="O778">
            <v>5934</v>
          </cell>
          <cell r="P778">
            <v>6056</v>
          </cell>
          <cell r="Q778">
            <v>6060</v>
          </cell>
          <cell r="R778">
            <v>2562</v>
          </cell>
          <cell r="S778">
            <v>1124</v>
          </cell>
          <cell r="T778">
            <v>1706</v>
          </cell>
          <cell r="U778">
            <v>1708</v>
          </cell>
          <cell r="V778">
            <v>2234</v>
          </cell>
          <cell r="W778">
            <v>2692</v>
          </cell>
        </row>
        <row r="779">
          <cell r="B779" t="str">
            <v>Meade</v>
          </cell>
          <cell r="C779">
            <v>20119</v>
          </cell>
          <cell r="D779">
            <v>4</v>
          </cell>
          <cell r="I779">
            <v>24</v>
          </cell>
          <cell r="J779">
            <v>2715</v>
          </cell>
          <cell r="K779">
            <v>2748</v>
          </cell>
          <cell r="L779">
            <v>5933</v>
          </cell>
          <cell r="M779">
            <v>2691</v>
          </cell>
        </row>
        <row r="780">
          <cell r="B780" t="str">
            <v>Meade</v>
          </cell>
          <cell r="C780">
            <v>20119</v>
          </cell>
          <cell r="D780">
            <v>5</v>
          </cell>
          <cell r="I780">
            <v>27</v>
          </cell>
          <cell r="J780">
            <v>2747</v>
          </cell>
          <cell r="K780">
            <v>2818</v>
          </cell>
          <cell r="L780">
            <v>5428</v>
          </cell>
          <cell r="M780">
            <v>1710</v>
          </cell>
          <cell r="N780">
            <v>2152</v>
          </cell>
        </row>
        <row r="781">
          <cell r="B781" t="str">
            <v>Meade</v>
          </cell>
          <cell r="C781">
            <v>20119</v>
          </cell>
          <cell r="D781">
            <v>7</v>
          </cell>
          <cell r="I781">
            <v>29</v>
          </cell>
          <cell r="J781">
            <v>2745</v>
          </cell>
          <cell r="K781">
            <v>2816</v>
          </cell>
          <cell r="L781">
            <v>2817</v>
          </cell>
          <cell r="M781">
            <v>5427</v>
          </cell>
          <cell r="N781">
            <v>1669</v>
          </cell>
          <cell r="O781">
            <v>2615</v>
          </cell>
          <cell r="P781">
            <v>2690</v>
          </cell>
        </row>
        <row r="782">
          <cell r="B782" t="str">
            <v>Meade</v>
          </cell>
          <cell r="C782">
            <v>20119</v>
          </cell>
          <cell r="D782">
            <v>9</v>
          </cell>
          <cell r="I782">
            <v>32</v>
          </cell>
          <cell r="J782">
            <v>5399</v>
          </cell>
          <cell r="K782">
            <v>1668</v>
          </cell>
          <cell r="L782">
            <v>1673</v>
          </cell>
          <cell r="M782">
            <v>2144</v>
          </cell>
          <cell r="N782">
            <v>2288</v>
          </cell>
          <cell r="O782">
            <v>2613</v>
          </cell>
          <cell r="P782">
            <v>2689</v>
          </cell>
          <cell r="Q782">
            <v>2693</v>
          </cell>
          <cell r="R782">
            <v>2711</v>
          </cell>
        </row>
        <row r="783">
          <cell r="B783" t="str">
            <v>Meade</v>
          </cell>
          <cell r="C783">
            <v>20119</v>
          </cell>
          <cell r="D783">
            <v>6</v>
          </cell>
          <cell r="I783">
            <v>34</v>
          </cell>
          <cell r="J783">
            <v>2744</v>
          </cell>
          <cell r="K783">
            <v>2815</v>
          </cell>
          <cell r="L783">
            <v>1667</v>
          </cell>
          <cell r="M783">
            <v>1808</v>
          </cell>
          <cell r="N783">
            <v>1811</v>
          </cell>
          <cell r="O783">
            <v>2688</v>
          </cell>
        </row>
        <row r="784">
          <cell r="B784" t="str">
            <v>Meade</v>
          </cell>
          <cell r="C784">
            <v>20119</v>
          </cell>
          <cell r="D784">
            <v>6</v>
          </cell>
          <cell r="I784">
            <v>37</v>
          </cell>
          <cell r="J784">
            <v>2801</v>
          </cell>
          <cell r="K784">
            <v>2814</v>
          </cell>
          <cell r="L784">
            <v>1810</v>
          </cell>
          <cell r="M784">
            <v>2375</v>
          </cell>
          <cell r="N784">
            <v>2612</v>
          </cell>
          <cell r="O784">
            <v>2710</v>
          </cell>
        </row>
        <row r="785">
          <cell r="B785" t="str">
            <v>Meade</v>
          </cell>
          <cell r="C785">
            <v>20119</v>
          </cell>
          <cell r="D785" t="str">
            <v>na</v>
          </cell>
        </row>
        <row r="786">
          <cell r="B786" t="str">
            <v>Meade</v>
          </cell>
          <cell r="C786">
            <v>20119</v>
          </cell>
          <cell r="D786" t="str">
            <v>na</v>
          </cell>
        </row>
        <row r="787">
          <cell r="B787" t="str">
            <v>Meade</v>
          </cell>
          <cell r="C787">
            <v>20119</v>
          </cell>
          <cell r="D787" t="str">
            <v>na</v>
          </cell>
        </row>
        <row r="788">
          <cell r="B788" t="str">
            <v>Meade</v>
          </cell>
          <cell r="C788">
            <v>20119</v>
          </cell>
          <cell r="D788" t="str">
            <v>na</v>
          </cell>
          <cell r="I788">
            <v>26</v>
          </cell>
          <cell r="J788" t="str">
            <v>MPLSEA</v>
          </cell>
        </row>
        <row r="789">
          <cell r="B789" t="str">
            <v>Meade</v>
          </cell>
          <cell r="C789">
            <v>20119</v>
          </cell>
          <cell r="D789">
            <v>51</v>
          </cell>
          <cell r="E789">
            <v>27.725490196078432</v>
          </cell>
          <cell r="F789">
            <v>28.857142857142858</v>
          </cell>
          <cell r="I789">
            <v>38</v>
          </cell>
          <cell r="J789" t="str">
            <v>MPLPER</v>
          </cell>
        </row>
        <row r="790">
          <cell r="B790" t="str">
            <v>Miami</v>
          </cell>
          <cell r="C790">
            <v>20121</v>
          </cell>
          <cell r="D790" t="str">
            <v>na</v>
          </cell>
          <cell r="G790">
            <v>49.98</v>
          </cell>
          <cell r="H790">
            <v>53</v>
          </cell>
        </row>
        <row r="791">
          <cell r="B791" t="str">
            <v>Miami</v>
          </cell>
          <cell r="C791">
            <v>20121</v>
          </cell>
          <cell r="D791">
            <v>9</v>
          </cell>
          <cell r="I791">
            <v>38</v>
          </cell>
          <cell r="J791">
            <v>8623</v>
          </cell>
          <cell r="K791">
            <v>8663</v>
          </cell>
          <cell r="L791">
            <v>8733</v>
          </cell>
          <cell r="M791">
            <v>8735</v>
          </cell>
          <cell r="N791">
            <v>8755</v>
          </cell>
          <cell r="O791">
            <v>8761</v>
          </cell>
          <cell r="P791">
            <v>8789</v>
          </cell>
          <cell r="Q791">
            <v>8661</v>
          </cell>
          <cell r="R791">
            <v>8791</v>
          </cell>
        </row>
        <row r="792">
          <cell r="B792" t="str">
            <v>Miami</v>
          </cell>
          <cell r="C792">
            <v>20121</v>
          </cell>
          <cell r="D792">
            <v>10</v>
          </cell>
          <cell r="I792">
            <v>43</v>
          </cell>
          <cell r="J792">
            <v>8912</v>
          </cell>
          <cell r="K792">
            <v>7251</v>
          </cell>
          <cell r="L792">
            <v>7462</v>
          </cell>
          <cell r="M792">
            <v>7805</v>
          </cell>
          <cell r="N792">
            <v>8203</v>
          </cell>
          <cell r="O792">
            <v>8645</v>
          </cell>
          <cell r="P792">
            <v>8757</v>
          </cell>
          <cell r="Q792">
            <v>8953</v>
          </cell>
          <cell r="R792">
            <v>8955</v>
          </cell>
          <cell r="S792">
            <v>8957</v>
          </cell>
        </row>
        <row r="793">
          <cell r="B793" t="str">
            <v>Miami</v>
          </cell>
          <cell r="C793">
            <v>20121</v>
          </cell>
          <cell r="D793">
            <v>2</v>
          </cell>
          <cell r="I793">
            <v>48</v>
          </cell>
          <cell r="J793">
            <v>8201</v>
          </cell>
          <cell r="K793">
            <v>8863</v>
          </cell>
        </row>
        <row r="794">
          <cell r="B794" t="str">
            <v>Miami</v>
          </cell>
          <cell r="C794">
            <v>20121</v>
          </cell>
          <cell r="D794">
            <v>9</v>
          </cell>
          <cell r="I794">
            <v>53</v>
          </cell>
          <cell r="J794">
            <v>8911</v>
          </cell>
          <cell r="K794">
            <v>8621</v>
          </cell>
          <cell r="L794">
            <v>8679</v>
          </cell>
          <cell r="M794">
            <v>8775</v>
          </cell>
          <cell r="N794">
            <v>8641</v>
          </cell>
          <cell r="O794">
            <v>8683</v>
          </cell>
          <cell r="P794">
            <v>8839</v>
          </cell>
          <cell r="Q794">
            <v>8961</v>
          </cell>
          <cell r="R794">
            <v>8962</v>
          </cell>
        </row>
        <row r="795">
          <cell r="B795" t="str">
            <v>Miami</v>
          </cell>
          <cell r="C795">
            <v>20121</v>
          </cell>
          <cell r="D795">
            <v>6</v>
          </cell>
          <cell r="I795">
            <v>58</v>
          </cell>
          <cell r="J795">
            <v>7677</v>
          </cell>
          <cell r="K795">
            <v>8847</v>
          </cell>
          <cell r="L795">
            <v>7525</v>
          </cell>
          <cell r="M795">
            <v>8301</v>
          </cell>
          <cell r="N795">
            <v>8640</v>
          </cell>
          <cell r="O795">
            <v>8838</v>
          </cell>
        </row>
        <row r="796">
          <cell r="B796" t="str">
            <v>Miami</v>
          </cell>
          <cell r="C796">
            <v>20121</v>
          </cell>
          <cell r="D796">
            <v>4</v>
          </cell>
          <cell r="I796">
            <v>63</v>
          </cell>
          <cell r="J796">
            <v>8101</v>
          </cell>
          <cell r="K796">
            <v>8150</v>
          </cell>
          <cell r="L796">
            <v>8390</v>
          </cell>
          <cell r="M796">
            <v>8797</v>
          </cell>
        </row>
        <row r="797">
          <cell r="B797" t="str">
            <v>Miami</v>
          </cell>
          <cell r="C797">
            <v>20121</v>
          </cell>
          <cell r="D797">
            <v>3</v>
          </cell>
          <cell r="I797">
            <v>68</v>
          </cell>
          <cell r="J797">
            <v>8302</v>
          </cell>
          <cell r="K797">
            <v>8501</v>
          </cell>
          <cell r="L797">
            <v>8837</v>
          </cell>
        </row>
        <row r="798">
          <cell r="B798" t="str">
            <v>Miami</v>
          </cell>
          <cell r="C798">
            <v>20121</v>
          </cell>
          <cell r="D798" t="str">
            <v>na</v>
          </cell>
        </row>
        <row r="799">
          <cell r="B799" t="str">
            <v>Miami</v>
          </cell>
          <cell r="C799">
            <v>20121</v>
          </cell>
          <cell r="D799" t="str">
            <v>na</v>
          </cell>
        </row>
        <row r="800">
          <cell r="B800" t="str">
            <v>Miami</v>
          </cell>
          <cell r="C800">
            <v>20121</v>
          </cell>
          <cell r="D800" t="str">
            <v>na</v>
          </cell>
        </row>
        <row r="801">
          <cell r="B801" t="str">
            <v>Miami</v>
          </cell>
          <cell r="C801">
            <v>20121</v>
          </cell>
          <cell r="D801" t="str">
            <v>na</v>
          </cell>
          <cell r="I801">
            <v>54</v>
          </cell>
          <cell r="J801" t="str">
            <v>MPLSEA</v>
          </cell>
        </row>
        <row r="802">
          <cell r="B802" t="str">
            <v>Miami</v>
          </cell>
          <cell r="C802">
            <v>20121</v>
          </cell>
          <cell r="D802">
            <v>43</v>
          </cell>
          <cell r="E802">
            <v>49.97674418604651</v>
          </cell>
          <cell r="F802">
            <v>53</v>
          </cell>
          <cell r="I802">
            <v>60</v>
          </cell>
          <cell r="J802" t="str">
            <v>MPLPER</v>
          </cell>
        </row>
        <row r="803">
          <cell r="B803" t="str">
            <v>Mitchell</v>
          </cell>
          <cell r="C803">
            <v>20123</v>
          </cell>
          <cell r="D803" t="str">
            <v>na</v>
          </cell>
          <cell r="G803">
            <v>40.57</v>
          </cell>
          <cell r="H803">
            <v>43</v>
          </cell>
        </row>
        <row r="804">
          <cell r="B804" t="str">
            <v>Mitchell</v>
          </cell>
          <cell r="C804">
            <v>20123</v>
          </cell>
          <cell r="D804">
            <v>11</v>
          </cell>
          <cell r="I804">
            <v>30</v>
          </cell>
          <cell r="J804">
            <v>2256</v>
          </cell>
          <cell r="K804">
            <v>2521</v>
          </cell>
          <cell r="L804">
            <v>2524</v>
          </cell>
          <cell r="M804">
            <v>2540</v>
          </cell>
          <cell r="N804">
            <v>2548</v>
          </cell>
          <cell r="O804">
            <v>2594</v>
          </cell>
          <cell r="P804">
            <v>2718</v>
          </cell>
          <cell r="Q804">
            <v>2720</v>
          </cell>
          <cell r="R804">
            <v>2804</v>
          </cell>
          <cell r="S804">
            <v>3396</v>
          </cell>
          <cell r="T804">
            <v>3852</v>
          </cell>
        </row>
        <row r="805">
          <cell r="B805" t="str">
            <v>Mitchell</v>
          </cell>
          <cell r="C805">
            <v>20123</v>
          </cell>
          <cell r="D805">
            <v>2</v>
          </cell>
          <cell r="I805">
            <v>34</v>
          </cell>
          <cell r="J805">
            <v>2592</v>
          </cell>
          <cell r="K805">
            <v>2953</v>
          </cell>
        </row>
        <row r="806">
          <cell r="B806" t="str">
            <v>Mitchell</v>
          </cell>
          <cell r="C806">
            <v>20123</v>
          </cell>
          <cell r="D806">
            <v>8</v>
          </cell>
          <cell r="I806">
            <v>37</v>
          </cell>
          <cell r="J806">
            <v>2596</v>
          </cell>
          <cell r="K806">
            <v>2617</v>
          </cell>
          <cell r="L806">
            <v>2621</v>
          </cell>
          <cell r="M806">
            <v>2624</v>
          </cell>
          <cell r="N806">
            <v>2633</v>
          </cell>
          <cell r="O806">
            <v>3391</v>
          </cell>
          <cell r="P806">
            <v>3395</v>
          </cell>
          <cell r="Q806">
            <v>3870</v>
          </cell>
        </row>
        <row r="807">
          <cell r="B807" t="str">
            <v>Mitchell</v>
          </cell>
          <cell r="C807">
            <v>20123</v>
          </cell>
          <cell r="D807">
            <v>10</v>
          </cell>
          <cell r="I807">
            <v>41</v>
          </cell>
          <cell r="J807">
            <v>2225</v>
          </cell>
          <cell r="K807">
            <v>2234</v>
          </cell>
          <cell r="L807">
            <v>2519</v>
          </cell>
          <cell r="M807">
            <v>2522</v>
          </cell>
          <cell r="N807">
            <v>2623</v>
          </cell>
          <cell r="O807">
            <v>3831</v>
          </cell>
          <cell r="P807">
            <v>3844</v>
          </cell>
          <cell r="Q807">
            <v>3848</v>
          </cell>
          <cell r="R807">
            <v>4783</v>
          </cell>
          <cell r="S807">
            <v>2224</v>
          </cell>
        </row>
        <row r="808">
          <cell r="B808" t="str">
            <v>Mitchell</v>
          </cell>
          <cell r="C808">
            <v>20123</v>
          </cell>
          <cell r="D808">
            <v>7</v>
          </cell>
          <cell r="I808">
            <v>45</v>
          </cell>
          <cell r="J808">
            <v>2366</v>
          </cell>
          <cell r="K808">
            <v>2512</v>
          </cell>
          <cell r="L808">
            <v>2518</v>
          </cell>
          <cell r="M808">
            <v>2614</v>
          </cell>
          <cell r="N808">
            <v>2616</v>
          </cell>
          <cell r="O808">
            <v>2625</v>
          </cell>
          <cell r="P808">
            <v>3585</v>
          </cell>
        </row>
        <row r="809">
          <cell r="B809" t="str">
            <v>Mitchell</v>
          </cell>
          <cell r="C809">
            <v>20123</v>
          </cell>
          <cell r="D809">
            <v>5</v>
          </cell>
          <cell r="I809">
            <v>49</v>
          </cell>
          <cell r="J809">
            <v>2237</v>
          </cell>
          <cell r="K809">
            <v>2613</v>
          </cell>
          <cell r="L809">
            <v>3824</v>
          </cell>
          <cell r="M809">
            <v>3825</v>
          </cell>
          <cell r="N809">
            <v>2177</v>
          </cell>
        </row>
        <row r="810">
          <cell r="B810" t="str">
            <v>Mitchell</v>
          </cell>
          <cell r="C810">
            <v>20123</v>
          </cell>
          <cell r="D810">
            <v>3</v>
          </cell>
          <cell r="I810">
            <v>52</v>
          </cell>
          <cell r="J810">
            <v>2236</v>
          </cell>
          <cell r="K810">
            <v>2347</v>
          </cell>
          <cell r="L810">
            <v>3725</v>
          </cell>
        </row>
        <row r="811">
          <cell r="B811" t="str">
            <v>Mitchell</v>
          </cell>
          <cell r="C811">
            <v>20123</v>
          </cell>
          <cell r="D811">
            <v>3</v>
          </cell>
          <cell r="I811">
            <v>56</v>
          </cell>
          <cell r="J811">
            <v>2375</v>
          </cell>
          <cell r="K811">
            <v>2612</v>
          </cell>
          <cell r="L811">
            <v>3755</v>
          </cell>
        </row>
        <row r="812">
          <cell r="B812" t="str">
            <v>Mitchell</v>
          </cell>
          <cell r="C812">
            <v>20123</v>
          </cell>
          <cell r="D812" t="str">
            <v>na</v>
          </cell>
        </row>
        <row r="813">
          <cell r="B813" t="str">
            <v>Mitchell</v>
          </cell>
          <cell r="C813">
            <v>20123</v>
          </cell>
          <cell r="D813" t="str">
            <v>na</v>
          </cell>
        </row>
        <row r="814">
          <cell r="B814" t="str">
            <v>Mitchell</v>
          </cell>
          <cell r="C814">
            <v>20123</v>
          </cell>
          <cell r="D814" t="str">
            <v>na</v>
          </cell>
          <cell r="I814">
            <v>42</v>
          </cell>
          <cell r="J814" t="str">
            <v>MPLSEA</v>
          </cell>
        </row>
        <row r="815">
          <cell r="B815" t="str">
            <v>Mitchell</v>
          </cell>
          <cell r="C815">
            <v>20123</v>
          </cell>
          <cell r="D815">
            <v>49</v>
          </cell>
          <cell r="E815">
            <v>40.571428571428569</v>
          </cell>
          <cell r="F815">
            <v>43</v>
          </cell>
          <cell r="I815">
            <v>50</v>
          </cell>
          <cell r="J815" t="str">
            <v>MPLPER</v>
          </cell>
        </row>
        <row r="816">
          <cell r="B816" t="str">
            <v>Montgomery</v>
          </cell>
          <cell r="C816">
            <v>20125</v>
          </cell>
          <cell r="D816" t="str">
            <v>na</v>
          </cell>
          <cell r="G816">
            <v>37.369999999999997</v>
          </cell>
          <cell r="H816">
            <v>41</v>
          </cell>
        </row>
        <row r="817">
          <cell r="B817" t="str">
            <v>Montgomery</v>
          </cell>
          <cell r="C817">
            <v>20125</v>
          </cell>
          <cell r="D817">
            <v>13</v>
          </cell>
          <cell r="I817">
            <v>28</v>
          </cell>
          <cell r="J817">
            <v>8755</v>
          </cell>
          <cell r="K817">
            <v>8763</v>
          </cell>
          <cell r="L817">
            <v>8765</v>
          </cell>
          <cell r="M817">
            <v>8872</v>
          </cell>
          <cell r="N817">
            <v>8876</v>
          </cell>
          <cell r="O817">
            <v>8923</v>
          </cell>
          <cell r="P817">
            <v>9989</v>
          </cell>
          <cell r="Q817">
            <v>8627</v>
          </cell>
          <cell r="R817">
            <v>8885</v>
          </cell>
          <cell r="S817">
            <v>6951</v>
          </cell>
          <cell r="T817">
            <v>6971</v>
          </cell>
          <cell r="U817">
            <v>6981</v>
          </cell>
          <cell r="V817">
            <v>8691</v>
          </cell>
        </row>
        <row r="818">
          <cell r="B818" t="str">
            <v>Montgomery</v>
          </cell>
          <cell r="C818">
            <v>20125</v>
          </cell>
          <cell r="D818">
            <v>5</v>
          </cell>
          <cell r="I818">
            <v>32</v>
          </cell>
          <cell r="J818">
            <v>8737</v>
          </cell>
          <cell r="K818">
            <v>8853</v>
          </cell>
          <cell r="L818">
            <v>8300</v>
          </cell>
          <cell r="M818">
            <v>8629</v>
          </cell>
          <cell r="N818">
            <v>8735</v>
          </cell>
        </row>
        <row r="819">
          <cell r="B819" t="str">
            <v>Montgomery</v>
          </cell>
          <cell r="C819">
            <v>20125</v>
          </cell>
          <cell r="D819">
            <v>2</v>
          </cell>
          <cell r="I819">
            <v>35</v>
          </cell>
          <cell r="J819">
            <v>8301</v>
          </cell>
          <cell r="K819">
            <v>8624</v>
          </cell>
        </row>
        <row r="820">
          <cell r="B820" t="str">
            <v>Montgomery</v>
          </cell>
          <cell r="C820">
            <v>20125</v>
          </cell>
          <cell r="D820">
            <v>7</v>
          </cell>
          <cell r="I820">
            <v>39</v>
          </cell>
          <cell r="J820">
            <v>8747</v>
          </cell>
          <cell r="K820">
            <v>8991</v>
          </cell>
          <cell r="L820">
            <v>8623</v>
          </cell>
          <cell r="M820">
            <v>8625</v>
          </cell>
          <cell r="N820">
            <v>8626</v>
          </cell>
          <cell r="O820">
            <v>8729</v>
          </cell>
          <cell r="P820">
            <v>8733</v>
          </cell>
        </row>
        <row r="821">
          <cell r="B821" t="str">
            <v>Montgomery</v>
          </cell>
          <cell r="C821">
            <v>20125</v>
          </cell>
          <cell r="D821">
            <v>6</v>
          </cell>
          <cell r="I821">
            <v>43</v>
          </cell>
          <cell r="J821">
            <v>8774</v>
          </cell>
          <cell r="K821">
            <v>8775</v>
          </cell>
          <cell r="L821">
            <v>8990</v>
          </cell>
          <cell r="M821">
            <v>8621</v>
          </cell>
          <cell r="N821">
            <v>8643</v>
          </cell>
          <cell r="O821">
            <v>8683</v>
          </cell>
        </row>
        <row r="822">
          <cell r="B822" t="str">
            <v>Montgomery</v>
          </cell>
          <cell r="C822">
            <v>20125</v>
          </cell>
          <cell r="D822">
            <v>3</v>
          </cell>
          <cell r="I822">
            <v>47</v>
          </cell>
          <cell r="J822">
            <v>8863</v>
          </cell>
          <cell r="K822">
            <v>8961</v>
          </cell>
          <cell r="L822">
            <v>8203</v>
          </cell>
        </row>
        <row r="823">
          <cell r="B823" t="str">
            <v>Montgomery</v>
          </cell>
          <cell r="C823">
            <v>20125</v>
          </cell>
          <cell r="D823">
            <v>1</v>
          </cell>
          <cell r="I823">
            <v>50</v>
          </cell>
          <cell r="J823">
            <v>8679</v>
          </cell>
        </row>
        <row r="824">
          <cell r="B824" t="str">
            <v>Montgomery</v>
          </cell>
          <cell r="C824">
            <v>20125</v>
          </cell>
          <cell r="D824">
            <v>4</v>
          </cell>
          <cell r="I824">
            <v>54</v>
          </cell>
          <cell r="J824">
            <v>8150</v>
          </cell>
          <cell r="K824">
            <v>8151</v>
          </cell>
          <cell r="L824">
            <v>8302</v>
          </cell>
          <cell r="M824">
            <v>8501</v>
          </cell>
        </row>
        <row r="825">
          <cell r="B825" t="str">
            <v>Montgomery</v>
          </cell>
          <cell r="C825">
            <v>20125</v>
          </cell>
          <cell r="D825" t="str">
            <v>na</v>
          </cell>
        </row>
        <row r="826">
          <cell r="B826" t="str">
            <v>Montgomery</v>
          </cell>
          <cell r="C826">
            <v>20125</v>
          </cell>
          <cell r="D826" t="str">
            <v>na</v>
          </cell>
        </row>
        <row r="827">
          <cell r="B827" t="str">
            <v>Montgomery</v>
          </cell>
          <cell r="C827">
            <v>20125</v>
          </cell>
          <cell r="D827" t="str">
            <v>na</v>
          </cell>
          <cell r="I827">
            <v>48</v>
          </cell>
          <cell r="J827" t="str">
            <v>MPLSEA</v>
          </cell>
        </row>
        <row r="828">
          <cell r="B828" t="str">
            <v>Montgomery</v>
          </cell>
          <cell r="C828">
            <v>20125</v>
          </cell>
          <cell r="D828">
            <v>41</v>
          </cell>
          <cell r="E828">
            <v>37.365853658536587</v>
          </cell>
          <cell r="F828">
            <v>41</v>
          </cell>
          <cell r="I828">
            <v>52</v>
          </cell>
          <cell r="J828" t="str">
            <v>MPLPER</v>
          </cell>
        </row>
        <row r="829">
          <cell r="B829" t="str">
            <v>Morris</v>
          </cell>
          <cell r="C829">
            <v>20127</v>
          </cell>
          <cell r="D829" t="str">
            <v>na</v>
          </cell>
          <cell r="G829">
            <v>46.44</v>
          </cell>
          <cell r="H829">
            <v>49</v>
          </cell>
        </row>
        <row r="830">
          <cell r="B830" t="str">
            <v>Morris</v>
          </cell>
          <cell r="C830">
            <v>20127</v>
          </cell>
          <cell r="D830">
            <v>13</v>
          </cell>
          <cell r="I830">
            <v>36</v>
          </cell>
          <cell r="J830">
            <v>4051</v>
          </cell>
          <cell r="K830">
            <v>4053</v>
          </cell>
          <cell r="L830">
            <v>4530</v>
          </cell>
          <cell r="M830">
            <v>4590</v>
          </cell>
          <cell r="N830">
            <v>4605</v>
          </cell>
          <cell r="O830">
            <v>4645</v>
          </cell>
          <cell r="P830">
            <v>4655</v>
          </cell>
          <cell r="Q830">
            <v>4725</v>
          </cell>
          <cell r="R830">
            <v>4746</v>
          </cell>
          <cell r="S830">
            <v>4780</v>
          </cell>
          <cell r="T830">
            <v>4787</v>
          </cell>
          <cell r="U830">
            <v>4742</v>
          </cell>
          <cell r="V830">
            <v>3545</v>
          </cell>
        </row>
        <row r="831">
          <cell r="B831" t="str">
            <v>Morris</v>
          </cell>
          <cell r="C831">
            <v>20127</v>
          </cell>
          <cell r="D831">
            <v>5</v>
          </cell>
          <cell r="I831">
            <v>41</v>
          </cell>
          <cell r="J831">
            <v>4672</v>
          </cell>
          <cell r="K831">
            <v>4674</v>
          </cell>
          <cell r="L831">
            <v>4740</v>
          </cell>
          <cell r="M831">
            <v>8203</v>
          </cell>
          <cell r="N831">
            <v>3892</v>
          </cell>
        </row>
        <row r="832">
          <cell r="B832" t="str">
            <v>Morris</v>
          </cell>
          <cell r="C832">
            <v>20127</v>
          </cell>
          <cell r="D832">
            <v>3</v>
          </cell>
          <cell r="I832">
            <v>45</v>
          </cell>
          <cell r="J832">
            <v>4673</v>
          </cell>
          <cell r="K832">
            <v>4784</v>
          </cell>
          <cell r="L832">
            <v>3923</v>
          </cell>
        </row>
        <row r="833">
          <cell r="B833" t="str">
            <v>Morris</v>
          </cell>
          <cell r="C833">
            <v>20127</v>
          </cell>
          <cell r="D833">
            <v>5</v>
          </cell>
          <cell r="I833">
            <v>49</v>
          </cell>
          <cell r="J833">
            <v>4671</v>
          </cell>
          <cell r="K833">
            <v>4735</v>
          </cell>
          <cell r="L833">
            <v>4744</v>
          </cell>
          <cell r="M833">
            <v>4783</v>
          </cell>
          <cell r="N833">
            <v>3890</v>
          </cell>
        </row>
        <row r="834">
          <cell r="B834" t="str">
            <v>Morris</v>
          </cell>
          <cell r="C834">
            <v>20127</v>
          </cell>
          <cell r="D834">
            <v>2</v>
          </cell>
          <cell r="I834">
            <v>53</v>
          </cell>
          <cell r="J834">
            <v>4670</v>
          </cell>
          <cell r="K834">
            <v>3919</v>
          </cell>
        </row>
        <row r="835">
          <cell r="B835" t="str">
            <v>Morris</v>
          </cell>
          <cell r="C835">
            <v>20127</v>
          </cell>
          <cell r="D835">
            <v>6</v>
          </cell>
          <cell r="I835">
            <v>57</v>
          </cell>
          <cell r="J835">
            <v>4020</v>
          </cell>
          <cell r="K835">
            <v>4050</v>
          </cell>
          <cell r="L835">
            <v>4052</v>
          </cell>
          <cell r="M835">
            <v>4151</v>
          </cell>
          <cell r="N835">
            <v>4350</v>
          </cell>
          <cell r="O835">
            <v>3561</v>
          </cell>
        </row>
        <row r="836">
          <cell r="B836" t="str">
            <v>Morris</v>
          </cell>
          <cell r="C836">
            <v>20127</v>
          </cell>
          <cell r="D836">
            <v>5</v>
          </cell>
          <cell r="I836">
            <v>62</v>
          </cell>
          <cell r="J836">
            <v>4781</v>
          </cell>
          <cell r="K836">
            <v>7170</v>
          </cell>
          <cell r="L836">
            <v>7173</v>
          </cell>
          <cell r="M836">
            <v>7174</v>
          </cell>
          <cell r="N836">
            <v>8500</v>
          </cell>
        </row>
        <row r="837">
          <cell r="B837" t="str">
            <v>Morris</v>
          </cell>
          <cell r="C837">
            <v>20127</v>
          </cell>
          <cell r="D837" t="str">
            <v>na</v>
          </cell>
        </row>
        <row r="838">
          <cell r="B838" t="str">
            <v>Morris</v>
          </cell>
          <cell r="C838">
            <v>20127</v>
          </cell>
          <cell r="D838" t="str">
            <v>na</v>
          </cell>
        </row>
        <row r="839">
          <cell r="B839" t="str">
            <v>Morris</v>
          </cell>
          <cell r="C839">
            <v>20127</v>
          </cell>
          <cell r="D839" t="str">
            <v>na</v>
          </cell>
        </row>
        <row r="840">
          <cell r="B840" t="str">
            <v>Morris</v>
          </cell>
          <cell r="C840">
            <v>20127</v>
          </cell>
          <cell r="D840" t="str">
            <v>na</v>
          </cell>
          <cell r="I840">
            <v>52</v>
          </cell>
          <cell r="J840" t="str">
            <v>MPLSEA</v>
          </cell>
        </row>
        <row r="841">
          <cell r="B841" t="str">
            <v>Morris</v>
          </cell>
          <cell r="C841">
            <v>20127</v>
          </cell>
          <cell r="D841">
            <v>39</v>
          </cell>
          <cell r="E841">
            <v>46.435897435897438</v>
          </cell>
          <cell r="F841">
            <v>49</v>
          </cell>
          <cell r="I841">
            <v>58</v>
          </cell>
          <cell r="J841" t="str">
            <v>MPLPER</v>
          </cell>
        </row>
        <row r="842">
          <cell r="B842" t="str">
            <v>Morton</v>
          </cell>
          <cell r="C842">
            <v>20129</v>
          </cell>
          <cell r="D842" t="str">
            <v>na</v>
          </cell>
          <cell r="G842">
            <v>26.55</v>
          </cell>
          <cell r="H842">
            <v>28.33</v>
          </cell>
        </row>
        <row r="843">
          <cell r="B843" t="str">
            <v>Morton</v>
          </cell>
          <cell r="C843">
            <v>20129</v>
          </cell>
          <cell r="D843">
            <v>18</v>
          </cell>
          <cell r="I843">
            <v>22</v>
          </cell>
          <cell r="J843">
            <v>1158</v>
          </cell>
          <cell r="K843">
            <v>1170</v>
          </cell>
          <cell r="L843">
            <v>1171</v>
          </cell>
          <cell r="M843">
            <v>1178</v>
          </cell>
          <cell r="N843">
            <v>1446</v>
          </cell>
          <cell r="O843">
            <v>1462</v>
          </cell>
          <cell r="P843">
            <v>1510</v>
          </cell>
          <cell r="Q843">
            <v>1512</v>
          </cell>
          <cell r="R843">
            <v>1515</v>
          </cell>
          <cell r="S843">
            <v>1706</v>
          </cell>
          <cell r="T843">
            <v>1808</v>
          </cell>
          <cell r="U843">
            <v>1810</v>
          </cell>
          <cell r="V843">
            <v>1841</v>
          </cell>
          <cell r="W843">
            <v>5232</v>
          </cell>
          <cell r="X843">
            <v>5234</v>
          </cell>
          <cell r="Y843">
            <v>5236</v>
          </cell>
          <cell r="Z843">
            <v>5256</v>
          </cell>
          <cell r="AA843">
            <v>5257</v>
          </cell>
        </row>
        <row r="844">
          <cell r="B844" t="str">
            <v>Morton</v>
          </cell>
          <cell r="C844">
            <v>20129</v>
          </cell>
          <cell r="D844">
            <v>2</v>
          </cell>
          <cell r="I844">
            <v>24</v>
          </cell>
          <cell r="J844">
            <v>1616</v>
          </cell>
          <cell r="K844">
            <v>5239</v>
          </cell>
        </row>
        <row r="845">
          <cell r="B845" t="str">
            <v>Morton</v>
          </cell>
          <cell r="C845">
            <v>20129</v>
          </cell>
          <cell r="D845">
            <v>7</v>
          </cell>
          <cell r="I845">
            <v>28</v>
          </cell>
          <cell r="J845">
            <v>5212</v>
          </cell>
          <cell r="K845">
            <v>5110</v>
          </cell>
          <cell r="L845">
            <v>5213</v>
          </cell>
          <cell r="M845">
            <v>5217</v>
          </cell>
          <cell r="N845">
            <v>5218</v>
          </cell>
          <cell r="O845">
            <v>5219</v>
          </cell>
          <cell r="P845">
            <v>5220</v>
          </cell>
        </row>
        <row r="846">
          <cell r="B846" t="str">
            <v>Morton</v>
          </cell>
          <cell r="C846">
            <v>20129</v>
          </cell>
          <cell r="D846">
            <v>2</v>
          </cell>
          <cell r="I846">
            <v>30</v>
          </cell>
          <cell r="J846">
            <v>1414</v>
          </cell>
          <cell r="K846">
            <v>1996</v>
          </cell>
        </row>
        <row r="847">
          <cell r="B847" t="str">
            <v>Morton</v>
          </cell>
          <cell r="C847">
            <v>20129</v>
          </cell>
          <cell r="D847">
            <v>6</v>
          </cell>
          <cell r="I847">
            <v>32</v>
          </cell>
          <cell r="J847">
            <v>1511</v>
          </cell>
          <cell r="K847">
            <v>1550</v>
          </cell>
          <cell r="L847">
            <v>1611</v>
          </cell>
          <cell r="M847">
            <v>5210</v>
          </cell>
          <cell r="N847">
            <v>5211</v>
          </cell>
          <cell r="O847">
            <v>5216</v>
          </cell>
        </row>
        <row r="848">
          <cell r="B848" t="str">
            <v>Morton</v>
          </cell>
          <cell r="C848">
            <v>20129</v>
          </cell>
          <cell r="D848">
            <v>5</v>
          </cell>
          <cell r="I848">
            <v>34</v>
          </cell>
          <cell r="J848">
            <v>1614</v>
          </cell>
          <cell r="K848">
            <v>1856</v>
          </cell>
          <cell r="L848">
            <v>1995</v>
          </cell>
          <cell r="M848">
            <v>5237</v>
          </cell>
          <cell r="N848">
            <v>1761</v>
          </cell>
        </row>
        <row r="849">
          <cell r="B849" t="str">
            <v>Morton</v>
          </cell>
          <cell r="C849">
            <v>20129</v>
          </cell>
          <cell r="D849" t="str">
            <v>na</v>
          </cell>
        </row>
        <row r="850">
          <cell r="B850" t="str">
            <v>Morton</v>
          </cell>
          <cell r="C850">
            <v>20129</v>
          </cell>
          <cell r="D850" t="str">
            <v>na</v>
          </cell>
        </row>
        <row r="851">
          <cell r="B851" t="str">
            <v>Morton</v>
          </cell>
          <cell r="C851">
            <v>20129</v>
          </cell>
          <cell r="D851" t="str">
            <v>na</v>
          </cell>
        </row>
        <row r="852">
          <cell r="B852" t="str">
            <v>Morton</v>
          </cell>
          <cell r="C852">
            <v>20129</v>
          </cell>
          <cell r="D852" t="str">
            <v>na</v>
          </cell>
        </row>
        <row r="853">
          <cell r="B853" t="str">
            <v>Morton</v>
          </cell>
          <cell r="C853">
            <v>20129</v>
          </cell>
          <cell r="D853" t="str">
            <v>na</v>
          </cell>
          <cell r="I853">
            <v>20</v>
          </cell>
          <cell r="J853" t="str">
            <v>MPLSEA</v>
          </cell>
        </row>
        <row r="854">
          <cell r="B854" t="str">
            <v>Morton</v>
          </cell>
          <cell r="C854">
            <v>20129</v>
          </cell>
          <cell r="D854">
            <v>40</v>
          </cell>
          <cell r="E854">
            <v>26.55</v>
          </cell>
          <cell r="F854">
            <v>28.333333333333332</v>
          </cell>
          <cell r="I854">
            <v>32</v>
          </cell>
          <cell r="J854" t="str">
            <v>MPLPER</v>
          </cell>
        </row>
        <row r="855">
          <cell r="B855" t="str">
            <v>Nemaha</v>
          </cell>
          <cell r="C855">
            <v>20131</v>
          </cell>
          <cell r="D855" t="str">
            <v>na</v>
          </cell>
          <cell r="G855">
            <v>61.94</v>
          </cell>
          <cell r="H855">
            <v>65.569999999999993</v>
          </cell>
        </row>
        <row r="856">
          <cell r="B856" t="str">
            <v>Nemaha</v>
          </cell>
          <cell r="C856">
            <v>20131</v>
          </cell>
          <cell r="D856">
            <v>10</v>
          </cell>
          <cell r="I856">
            <v>50</v>
          </cell>
          <cell r="J856">
            <v>7225</v>
          </cell>
          <cell r="K856">
            <v>4590</v>
          </cell>
          <cell r="L856">
            <v>4710</v>
          </cell>
          <cell r="M856">
            <v>4725</v>
          </cell>
          <cell r="N856">
            <v>4831</v>
          </cell>
          <cell r="O856">
            <v>7010</v>
          </cell>
          <cell r="P856">
            <v>7435</v>
          </cell>
          <cell r="Q856">
            <v>7436</v>
          </cell>
          <cell r="R856">
            <v>7608</v>
          </cell>
          <cell r="S856">
            <v>7656</v>
          </cell>
        </row>
        <row r="857">
          <cell r="B857" t="str">
            <v>Nemaha</v>
          </cell>
          <cell r="C857">
            <v>20131</v>
          </cell>
          <cell r="D857">
            <v>6</v>
          </cell>
          <cell r="I857">
            <v>56</v>
          </cell>
          <cell r="J857">
            <v>4525</v>
          </cell>
          <cell r="K857">
            <v>4830</v>
          </cell>
          <cell r="L857">
            <v>7424</v>
          </cell>
          <cell r="M857">
            <v>7603</v>
          </cell>
          <cell r="N857">
            <v>7684</v>
          </cell>
          <cell r="O857">
            <v>7688</v>
          </cell>
        </row>
        <row r="858">
          <cell r="B858" t="str">
            <v>Nemaha</v>
          </cell>
          <cell r="C858">
            <v>20131</v>
          </cell>
          <cell r="D858">
            <v>3</v>
          </cell>
          <cell r="I858">
            <v>60</v>
          </cell>
          <cell r="J858">
            <v>7220</v>
          </cell>
          <cell r="K858">
            <v>7224</v>
          </cell>
          <cell r="L858">
            <v>7510</v>
          </cell>
        </row>
        <row r="859">
          <cell r="B859" t="str">
            <v>Nemaha</v>
          </cell>
          <cell r="C859">
            <v>20131</v>
          </cell>
          <cell r="D859">
            <v>7</v>
          </cell>
          <cell r="I859">
            <v>65</v>
          </cell>
          <cell r="J859">
            <v>7051</v>
          </cell>
          <cell r="K859">
            <v>7090</v>
          </cell>
          <cell r="L859">
            <v>7233</v>
          </cell>
          <cell r="M859">
            <v>7433</v>
          </cell>
          <cell r="N859">
            <v>7470</v>
          </cell>
          <cell r="O859">
            <v>7500</v>
          </cell>
          <cell r="P859">
            <v>7502</v>
          </cell>
        </row>
        <row r="860">
          <cell r="B860" t="str">
            <v>Nemaha</v>
          </cell>
          <cell r="C860">
            <v>20131</v>
          </cell>
          <cell r="D860">
            <v>3</v>
          </cell>
          <cell r="I860">
            <v>70</v>
          </cell>
          <cell r="J860">
            <v>7455</v>
          </cell>
          <cell r="K860">
            <v>7851</v>
          </cell>
          <cell r="L860">
            <v>7207</v>
          </cell>
        </row>
        <row r="861">
          <cell r="B861" t="str">
            <v>Nemaha</v>
          </cell>
          <cell r="C861">
            <v>20131</v>
          </cell>
          <cell r="D861">
            <v>4</v>
          </cell>
          <cell r="I861">
            <v>75</v>
          </cell>
          <cell r="J861">
            <v>7206</v>
          </cell>
          <cell r="K861">
            <v>7301</v>
          </cell>
          <cell r="L861">
            <v>7681</v>
          </cell>
          <cell r="M861">
            <v>4020</v>
          </cell>
        </row>
        <row r="862">
          <cell r="B862" t="str">
            <v>Nemaha</v>
          </cell>
          <cell r="C862">
            <v>20131</v>
          </cell>
          <cell r="D862">
            <v>3</v>
          </cell>
          <cell r="I862">
            <v>83</v>
          </cell>
          <cell r="J862">
            <v>7050</v>
          </cell>
          <cell r="K862">
            <v>7170</v>
          </cell>
          <cell r="L862">
            <v>7171</v>
          </cell>
        </row>
        <row r="863">
          <cell r="B863" t="str">
            <v>Nemaha</v>
          </cell>
          <cell r="C863">
            <v>20131</v>
          </cell>
          <cell r="D863" t="str">
            <v>na</v>
          </cell>
        </row>
        <row r="864">
          <cell r="B864" t="str">
            <v>Nemaha</v>
          </cell>
          <cell r="C864">
            <v>20131</v>
          </cell>
          <cell r="D864" t="str">
            <v>na</v>
          </cell>
        </row>
        <row r="865">
          <cell r="B865" t="str">
            <v>Nemaha</v>
          </cell>
          <cell r="C865">
            <v>20131</v>
          </cell>
          <cell r="D865" t="str">
            <v>na</v>
          </cell>
        </row>
        <row r="866">
          <cell r="B866" t="str">
            <v>Nemaha</v>
          </cell>
          <cell r="C866">
            <v>20131</v>
          </cell>
          <cell r="D866" t="str">
            <v>na</v>
          </cell>
          <cell r="I866">
            <v>62</v>
          </cell>
          <cell r="J866" t="str">
            <v>MPLSEA</v>
          </cell>
        </row>
        <row r="867">
          <cell r="B867" t="str">
            <v>Nemaha</v>
          </cell>
          <cell r="C867">
            <v>20131</v>
          </cell>
          <cell r="D867">
            <v>36</v>
          </cell>
          <cell r="E867">
            <v>61.944444444444443</v>
          </cell>
          <cell r="F867">
            <v>65.571428571428569</v>
          </cell>
          <cell r="I867">
            <v>66</v>
          </cell>
          <cell r="J867" t="str">
            <v>MPLPER</v>
          </cell>
        </row>
        <row r="868">
          <cell r="B868" t="str">
            <v>Neosho</v>
          </cell>
          <cell r="C868">
            <v>20133</v>
          </cell>
          <cell r="D868" t="str">
            <v>na</v>
          </cell>
          <cell r="G868">
            <v>40.520000000000003</v>
          </cell>
          <cell r="H868">
            <v>42.12</v>
          </cell>
        </row>
        <row r="869">
          <cell r="B869" t="str">
            <v>Neosho</v>
          </cell>
          <cell r="C869">
            <v>20133</v>
          </cell>
          <cell r="D869">
            <v>6</v>
          </cell>
          <cell r="I869">
            <v>29</v>
          </cell>
          <cell r="J869">
            <v>8627</v>
          </cell>
          <cell r="K869">
            <v>8885</v>
          </cell>
          <cell r="L869">
            <v>6982</v>
          </cell>
          <cell r="M869">
            <v>8755</v>
          </cell>
          <cell r="N869">
            <v>8875</v>
          </cell>
          <cell r="O869">
            <v>8876</v>
          </cell>
        </row>
        <row r="870">
          <cell r="B870" t="str">
            <v>Neosho</v>
          </cell>
          <cell r="C870">
            <v>20133</v>
          </cell>
          <cell r="D870">
            <v>4</v>
          </cell>
          <cell r="I870">
            <v>33</v>
          </cell>
          <cell r="J870">
            <v>8300</v>
          </cell>
          <cell r="K870">
            <v>8735</v>
          </cell>
          <cell r="L870">
            <v>8780</v>
          </cell>
          <cell r="M870">
            <v>8853</v>
          </cell>
        </row>
        <row r="871">
          <cell r="B871" t="str">
            <v>Neosho</v>
          </cell>
          <cell r="C871">
            <v>20133</v>
          </cell>
          <cell r="D871">
            <v>2</v>
          </cell>
          <cell r="I871">
            <v>36</v>
          </cell>
          <cell r="J871">
            <v>8625</v>
          </cell>
          <cell r="K871">
            <v>8843</v>
          </cell>
        </row>
        <row r="872">
          <cell r="B872" t="str">
            <v>Neosho</v>
          </cell>
          <cell r="C872">
            <v>20133</v>
          </cell>
          <cell r="D872">
            <v>6</v>
          </cell>
          <cell r="I872">
            <v>40</v>
          </cell>
          <cell r="J872">
            <v>8623</v>
          </cell>
          <cell r="K872">
            <v>8683</v>
          </cell>
          <cell r="L872">
            <v>8703</v>
          </cell>
          <cell r="M872">
            <v>8733</v>
          </cell>
          <cell r="N872">
            <v>8990</v>
          </cell>
          <cell r="O872">
            <v>8991</v>
          </cell>
        </row>
        <row r="873">
          <cell r="B873" t="str">
            <v>Neosho</v>
          </cell>
          <cell r="C873">
            <v>20133</v>
          </cell>
          <cell r="D873">
            <v>3</v>
          </cell>
          <cell r="I873">
            <v>44</v>
          </cell>
          <cell r="J873">
            <v>8621</v>
          </cell>
          <cell r="K873">
            <v>8643</v>
          </cell>
          <cell r="L873">
            <v>8775</v>
          </cell>
        </row>
        <row r="874">
          <cell r="B874" t="str">
            <v>Neosho</v>
          </cell>
          <cell r="C874">
            <v>20133</v>
          </cell>
          <cell r="D874">
            <v>5</v>
          </cell>
          <cell r="I874">
            <v>48</v>
          </cell>
          <cell r="J874">
            <v>8201</v>
          </cell>
          <cell r="K874">
            <v>8203</v>
          </cell>
          <cell r="L874">
            <v>8301</v>
          </cell>
          <cell r="M874">
            <v>8863</v>
          </cell>
          <cell r="N874">
            <v>8961</v>
          </cell>
        </row>
        <row r="875">
          <cell r="B875" t="str">
            <v>Neosho</v>
          </cell>
          <cell r="C875">
            <v>20133</v>
          </cell>
          <cell r="D875">
            <v>3</v>
          </cell>
          <cell r="I875">
            <v>52</v>
          </cell>
          <cell r="J875">
            <v>8460</v>
          </cell>
          <cell r="K875">
            <v>8675</v>
          </cell>
          <cell r="L875">
            <v>8679</v>
          </cell>
        </row>
        <row r="876">
          <cell r="B876" t="str">
            <v>Neosho</v>
          </cell>
          <cell r="C876">
            <v>20133</v>
          </cell>
          <cell r="D876">
            <v>2</v>
          </cell>
          <cell r="I876">
            <v>55</v>
          </cell>
          <cell r="J876">
            <v>8150</v>
          </cell>
          <cell r="K876">
            <v>8302</v>
          </cell>
        </row>
        <row r="877">
          <cell r="B877" t="str">
            <v>Neosho</v>
          </cell>
          <cell r="C877">
            <v>20133</v>
          </cell>
          <cell r="D877" t="str">
            <v>na</v>
          </cell>
        </row>
        <row r="878">
          <cell r="B878" t="str">
            <v>Neosho</v>
          </cell>
          <cell r="C878">
            <v>20133</v>
          </cell>
          <cell r="D878" t="str">
            <v>na</v>
          </cell>
        </row>
        <row r="879">
          <cell r="B879" t="str">
            <v>Neosho</v>
          </cell>
          <cell r="C879">
            <v>20133</v>
          </cell>
          <cell r="D879" t="str">
            <v>na</v>
          </cell>
          <cell r="I879">
            <v>48</v>
          </cell>
          <cell r="J879" t="str">
            <v>MPLSEA</v>
          </cell>
        </row>
        <row r="880">
          <cell r="B880" t="str">
            <v>Neosho</v>
          </cell>
          <cell r="C880">
            <v>20133</v>
          </cell>
          <cell r="D880">
            <v>31</v>
          </cell>
          <cell r="E880">
            <v>40.516129032258064</v>
          </cell>
          <cell r="F880">
            <v>42.125</v>
          </cell>
          <cell r="I880">
            <v>52</v>
          </cell>
          <cell r="J880" t="str">
            <v>MPLPER</v>
          </cell>
        </row>
        <row r="881">
          <cell r="B881" t="str">
            <v>Ness</v>
          </cell>
          <cell r="C881">
            <v>20135</v>
          </cell>
          <cell r="D881" t="str">
            <v>na</v>
          </cell>
          <cell r="G881">
            <v>28.4</v>
          </cell>
          <cell r="H881">
            <v>31</v>
          </cell>
        </row>
        <row r="882">
          <cell r="B882" t="str">
            <v>Ness</v>
          </cell>
          <cell r="C882">
            <v>20135</v>
          </cell>
          <cell r="D882">
            <v>18</v>
          </cell>
          <cell r="I882">
            <v>21</v>
          </cell>
          <cell r="J882">
            <v>2660</v>
          </cell>
          <cell r="K882">
            <v>2662</v>
          </cell>
          <cell r="L882">
            <v>2750</v>
          </cell>
          <cell r="M882">
            <v>2754</v>
          </cell>
          <cell r="N882">
            <v>2758</v>
          </cell>
          <cell r="O882">
            <v>2761</v>
          </cell>
          <cell r="P882">
            <v>2762</v>
          </cell>
          <cell r="Q882">
            <v>2765</v>
          </cell>
          <cell r="R882">
            <v>2796</v>
          </cell>
          <cell r="S882">
            <v>2804</v>
          </cell>
          <cell r="T882">
            <v>9982</v>
          </cell>
          <cell r="U882">
            <v>2724</v>
          </cell>
          <cell r="V882">
            <v>2726</v>
          </cell>
          <cell r="W882">
            <v>1122</v>
          </cell>
          <cell r="X882">
            <v>1637</v>
          </cell>
          <cell r="Y882">
            <v>1643</v>
          </cell>
          <cell r="Z882">
            <v>2562</v>
          </cell>
          <cell r="AA882">
            <v>2570</v>
          </cell>
        </row>
        <row r="883">
          <cell r="B883" t="str">
            <v>Ness</v>
          </cell>
          <cell r="C883">
            <v>20135</v>
          </cell>
          <cell r="D883">
            <v>2</v>
          </cell>
          <cell r="I883">
            <v>24</v>
          </cell>
          <cell r="J883">
            <v>2714</v>
          </cell>
          <cell r="K883">
            <v>2829</v>
          </cell>
        </row>
        <row r="884">
          <cell r="B884" t="str">
            <v>Ness</v>
          </cell>
          <cell r="C884">
            <v>20135</v>
          </cell>
          <cell r="D884">
            <v>5</v>
          </cell>
          <cell r="I884">
            <v>27</v>
          </cell>
          <cell r="J884">
            <v>2580</v>
          </cell>
          <cell r="K884">
            <v>2588</v>
          </cell>
          <cell r="L884">
            <v>2630</v>
          </cell>
          <cell r="M884">
            <v>2748</v>
          </cell>
          <cell r="N884">
            <v>2953</v>
          </cell>
        </row>
        <row r="885">
          <cell r="B885" t="str">
            <v>Ness</v>
          </cell>
          <cell r="C885">
            <v>20135</v>
          </cell>
          <cell r="D885">
            <v>3</v>
          </cell>
          <cell r="I885">
            <v>30</v>
          </cell>
          <cell r="J885">
            <v>2615</v>
          </cell>
          <cell r="K885">
            <v>2747</v>
          </cell>
          <cell r="L885">
            <v>2951</v>
          </cell>
        </row>
        <row r="886">
          <cell r="B886" t="str">
            <v>Ness</v>
          </cell>
          <cell r="C886">
            <v>20135</v>
          </cell>
          <cell r="D886">
            <v>6</v>
          </cell>
          <cell r="I886">
            <v>32</v>
          </cell>
          <cell r="J886">
            <v>2614</v>
          </cell>
          <cell r="K886">
            <v>2745</v>
          </cell>
          <cell r="L886">
            <v>2817</v>
          </cell>
          <cell r="M886">
            <v>2821</v>
          </cell>
          <cell r="N886">
            <v>2824</v>
          </cell>
          <cell r="O886">
            <v>1770</v>
          </cell>
        </row>
        <row r="887">
          <cell r="B887" t="str">
            <v>Ness</v>
          </cell>
          <cell r="C887">
            <v>20135</v>
          </cell>
          <cell r="D887">
            <v>7</v>
          </cell>
          <cell r="I887">
            <v>35</v>
          </cell>
          <cell r="J887">
            <v>2613</v>
          </cell>
          <cell r="K887">
            <v>2628</v>
          </cell>
          <cell r="L887">
            <v>2668</v>
          </cell>
          <cell r="M887">
            <v>2815</v>
          </cell>
          <cell r="N887">
            <v>2823</v>
          </cell>
          <cell r="O887">
            <v>1762</v>
          </cell>
          <cell r="P887">
            <v>2235</v>
          </cell>
        </row>
        <row r="888">
          <cell r="B888" t="str">
            <v>Ness</v>
          </cell>
          <cell r="C888">
            <v>20135</v>
          </cell>
          <cell r="D888">
            <v>4</v>
          </cell>
          <cell r="I888">
            <v>38</v>
          </cell>
          <cell r="J888">
            <v>2612</v>
          </cell>
          <cell r="K888">
            <v>2627</v>
          </cell>
          <cell r="L888">
            <v>3725</v>
          </cell>
          <cell r="M888">
            <v>2236</v>
          </cell>
        </row>
        <row r="889">
          <cell r="B889" t="str">
            <v>Ness</v>
          </cell>
          <cell r="C889">
            <v>20135</v>
          </cell>
          <cell r="D889">
            <v>3</v>
          </cell>
          <cell r="I889">
            <v>41</v>
          </cell>
          <cell r="J889">
            <v>3760</v>
          </cell>
          <cell r="K889">
            <v>2310</v>
          </cell>
          <cell r="L889">
            <v>2375</v>
          </cell>
        </row>
        <row r="890">
          <cell r="B890" t="str">
            <v>Ness</v>
          </cell>
          <cell r="C890">
            <v>20135</v>
          </cell>
          <cell r="D890" t="str">
            <v>na</v>
          </cell>
        </row>
        <row r="891">
          <cell r="B891" t="str">
            <v>Ness</v>
          </cell>
          <cell r="C891">
            <v>20135</v>
          </cell>
          <cell r="D891" t="str">
            <v>na</v>
          </cell>
        </row>
        <row r="892">
          <cell r="B892" t="str">
            <v>Ness</v>
          </cell>
          <cell r="C892">
            <v>20135</v>
          </cell>
          <cell r="D892" t="str">
            <v>na</v>
          </cell>
          <cell r="I892">
            <v>34</v>
          </cell>
          <cell r="J892" t="str">
            <v>MPLSEA</v>
          </cell>
        </row>
        <row r="893">
          <cell r="B893" t="str">
            <v>Ness</v>
          </cell>
          <cell r="C893">
            <v>20135</v>
          </cell>
          <cell r="D893">
            <v>48</v>
          </cell>
          <cell r="E893">
            <v>28.395833333333332</v>
          </cell>
          <cell r="F893">
            <v>31</v>
          </cell>
          <cell r="I893">
            <v>44</v>
          </cell>
          <cell r="J893" t="str">
            <v>MPLPER</v>
          </cell>
        </row>
        <row r="894">
          <cell r="B894" t="str">
            <v>Norton</v>
          </cell>
          <cell r="C894">
            <v>20137</v>
          </cell>
          <cell r="D894" t="str">
            <v>na</v>
          </cell>
          <cell r="G894">
            <v>34.14</v>
          </cell>
          <cell r="H894">
            <v>35</v>
          </cell>
        </row>
        <row r="895">
          <cell r="B895" t="str">
            <v>Norton</v>
          </cell>
          <cell r="C895">
            <v>20137</v>
          </cell>
          <cell r="D895">
            <v>5</v>
          </cell>
          <cell r="I895">
            <v>28</v>
          </cell>
          <cell r="J895">
            <v>2562</v>
          </cell>
          <cell r="K895">
            <v>2760</v>
          </cell>
          <cell r="L895">
            <v>2767</v>
          </cell>
          <cell r="M895">
            <v>2828</v>
          </cell>
          <cell r="N895">
            <v>2950</v>
          </cell>
        </row>
        <row r="896">
          <cell r="B896" t="str">
            <v>Norton</v>
          </cell>
          <cell r="C896">
            <v>20137</v>
          </cell>
          <cell r="D896">
            <v>6</v>
          </cell>
          <cell r="I896">
            <v>30</v>
          </cell>
          <cell r="J896">
            <v>2202</v>
          </cell>
          <cell r="K896">
            <v>2578</v>
          </cell>
          <cell r="L896">
            <v>2579</v>
          </cell>
          <cell r="M896">
            <v>2812</v>
          </cell>
          <cell r="N896">
            <v>2820</v>
          </cell>
          <cell r="O896">
            <v>3593</v>
          </cell>
        </row>
        <row r="897">
          <cell r="B897" t="str">
            <v>Norton</v>
          </cell>
          <cell r="C897">
            <v>20137</v>
          </cell>
          <cell r="D897">
            <v>5</v>
          </cell>
          <cell r="I897">
            <v>33</v>
          </cell>
          <cell r="J897">
            <v>2177</v>
          </cell>
          <cell r="K897">
            <v>2234</v>
          </cell>
          <cell r="L897">
            <v>2236</v>
          </cell>
          <cell r="M897">
            <v>2310</v>
          </cell>
          <cell r="N897">
            <v>2375</v>
          </cell>
        </row>
        <row r="898">
          <cell r="B898" t="str">
            <v>Norton</v>
          </cell>
          <cell r="C898">
            <v>20137</v>
          </cell>
          <cell r="D898">
            <v>5</v>
          </cell>
          <cell r="I898">
            <v>37</v>
          </cell>
          <cell r="J898">
            <v>2316</v>
          </cell>
          <cell r="K898">
            <v>2670</v>
          </cell>
          <cell r="L898">
            <v>2671</v>
          </cell>
          <cell r="M898">
            <v>2819</v>
          </cell>
          <cell r="N898">
            <v>2817</v>
          </cell>
        </row>
        <row r="899">
          <cell r="B899" t="str">
            <v>Norton</v>
          </cell>
          <cell r="C899">
            <v>20137</v>
          </cell>
          <cell r="D899">
            <v>4</v>
          </cell>
          <cell r="I899">
            <v>40</v>
          </cell>
          <cell r="J899">
            <v>2315</v>
          </cell>
          <cell r="K899">
            <v>2669</v>
          </cell>
          <cell r="L899">
            <v>3561</v>
          </cell>
          <cell r="M899">
            <v>3725</v>
          </cell>
        </row>
        <row r="900">
          <cell r="B900" t="str">
            <v>Norton</v>
          </cell>
          <cell r="C900">
            <v>20137</v>
          </cell>
          <cell r="D900">
            <v>3</v>
          </cell>
          <cell r="I900">
            <v>42</v>
          </cell>
          <cell r="J900">
            <v>2667</v>
          </cell>
          <cell r="K900">
            <v>2668</v>
          </cell>
          <cell r="L900">
            <v>3755</v>
          </cell>
        </row>
        <row r="901">
          <cell r="B901" t="str">
            <v>Norton</v>
          </cell>
          <cell r="C901">
            <v>20137</v>
          </cell>
          <cell r="D901" t="str">
            <v>na</v>
          </cell>
        </row>
        <row r="902">
          <cell r="B902" t="str">
            <v>Norton</v>
          </cell>
          <cell r="C902">
            <v>20137</v>
          </cell>
          <cell r="D902" t="str">
            <v>na</v>
          </cell>
        </row>
        <row r="903">
          <cell r="B903" t="str">
            <v>Norton</v>
          </cell>
          <cell r="C903">
            <v>20137</v>
          </cell>
          <cell r="D903" t="str">
            <v>na</v>
          </cell>
        </row>
        <row r="904">
          <cell r="B904" t="str">
            <v>Norton</v>
          </cell>
          <cell r="C904">
            <v>20137</v>
          </cell>
          <cell r="D904" t="str">
            <v>na</v>
          </cell>
        </row>
        <row r="905">
          <cell r="B905" t="str">
            <v>Norton</v>
          </cell>
          <cell r="C905">
            <v>20137</v>
          </cell>
          <cell r="D905" t="str">
            <v>na</v>
          </cell>
          <cell r="I905">
            <v>34</v>
          </cell>
          <cell r="J905" t="str">
            <v>MPLSEA</v>
          </cell>
        </row>
        <row r="906">
          <cell r="B906" t="str">
            <v>Norton</v>
          </cell>
          <cell r="C906">
            <v>20137</v>
          </cell>
          <cell r="D906">
            <v>28</v>
          </cell>
          <cell r="E906">
            <v>34.142857142857146</v>
          </cell>
          <cell r="F906">
            <v>35</v>
          </cell>
          <cell r="I906">
            <v>44</v>
          </cell>
          <cell r="J906" t="str">
            <v>MPLPER</v>
          </cell>
        </row>
        <row r="907">
          <cell r="B907" t="str">
            <v>Osage</v>
          </cell>
          <cell r="C907">
            <v>20139</v>
          </cell>
          <cell r="D907" t="str">
            <v>na</v>
          </cell>
          <cell r="G907">
            <v>50.07</v>
          </cell>
          <cell r="H907">
            <v>52.43</v>
          </cell>
        </row>
        <row r="908">
          <cell r="B908" t="str">
            <v>Osage</v>
          </cell>
          <cell r="C908">
            <v>20139</v>
          </cell>
          <cell r="D908">
            <v>11</v>
          </cell>
          <cell r="I908">
            <v>37</v>
          </cell>
          <cell r="J908">
            <v>4590</v>
          </cell>
          <cell r="K908">
            <v>4752</v>
          </cell>
          <cell r="L908">
            <v>7235</v>
          </cell>
          <cell r="M908">
            <v>7603</v>
          </cell>
          <cell r="N908">
            <v>7657</v>
          </cell>
          <cell r="O908">
            <v>7658</v>
          </cell>
          <cell r="P908">
            <v>8202</v>
          </cell>
          <cell r="Q908">
            <v>8727</v>
          </cell>
          <cell r="R908">
            <v>8793</v>
          </cell>
          <cell r="S908">
            <v>9981</v>
          </cell>
          <cell r="T908">
            <v>7605</v>
          </cell>
        </row>
        <row r="909">
          <cell r="B909" t="str">
            <v>Osage</v>
          </cell>
          <cell r="C909">
            <v>20139</v>
          </cell>
          <cell r="D909">
            <v>7</v>
          </cell>
          <cell r="I909">
            <v>42</v>
          </cell>
          <cell r="J909">
            <v>4605</v>
          </cell>
          <cell r="K909">
            <v>7304</v>
          </cell>
          <cell r="L909">
            <v>8623</v>
          </cell>
          <cell r="M909">
            <v>8659</v>
          </cell>
          <cell r="N909">
            <v>8661</v>
          </cell>
          <cell r="O909">
            <v>8738</v>
          </cell>
          <cell r="P909">
            <v>8791</v>
          </cell>
        </row>
        <row r="910">
          <cell r="B910" t="str">
            <v>Osage</v>
          </cell>
          <cell r="C910">
            <v>20139</v>
          </cell>
          <cell r="D910">
            <v>7</v>
          </cell>
          <cell r="I910">
            <v>46</v>
          </cell>
          <cell r="J910">
            <v>3892</v>
          </cell>
          <cell r="K910">
            <v>4615</v>
          </cell>
          <cell r="L910">
            <v>4635</v>
          </cell>
          <cell r="M910">
            <v>4743</v>
          </cell>
          <cell r="N910">
            <v>4832</v>
          </cell>
          <cell r="O910">
            <v>8735</v>
          </cell>
          <cell r="P910">
            <v>8855</v>
          </cell>
        </row>
        <row r="911">
          <cell r="B911" t="str">
            <v>Osage</v>
          </cell>
          <cell r="C911">
            <v>20139</v>
          </cell>
          <cell r="D911">
            <v>7</v>
          </cell>
          <cell r="I911">
            <v>51</v>
          </cell>
          <cell r="J911">
            <v>3891</v>
          </cell>
          <cell r="K911">
            <v>4742</v>
          </cell>
          <cell r="L911">
            <v>7460</v>
          </cell>
          <cell r="M911">
            <v>8203</v>
          </cell>
          <cell r="N911">
            <v>8757</v>
          </cell>
          <cell r="O911">
            <v>8912</v>
          </cell>
          <cell r="P911">
            <v>8962</v>
          </cell>
        </row>
        <row r="912">
          <cell r="B912" t="str">
            <v>Osage</v>
          </cell>
          <cell r="C912">
            <v>20139</v>
          </cell>
          <cell r="D912">
            <v>16</v>
          </cell>
          <cell r="I912">
            <v>55</v>
          </cell>
          <cell r="J912">
            <v>3890</v>
          </cell>
          <cell r="K912">
            <v>4020</v>
          </cell>
          <cell r="L912">
            <v>4053</v>
          </cell>
          <cell r="M912">
            <v>4671</v>
          </cell>
          <cell r="N912">
            <v>4740</v>
          </cell>
          <cell r="O912">
            <v>7051</v>
          </cell>
          <cell r="P912">
            <v>7233</v>
          </cell>
          <cell r="Q912">
            <v>7302</v>
          </cell>
          <cell r="R912">
            <v>7320</v>
          </cell>
          <cell r="S912">
            <v>7325</v>
          </cell>
          <cell r="T912">
            <v>8201</v>
          </cell>
          <cell r="U912">
            <v>8300</v>
          </cell>
          <cell r="V912">
            <v>8683</v>
          </cell>
          <cell r="W912">
            <v>8775</v>
          </cell>
          <cell r="X912">
            <v>8961</v>
          </cell>
          <cell r="Y912">
            <v>7230</v>
          </cell>
        </row>
        <row r="913">
          <cell r="B913" t="str">
            <v>Osage</v>
          </cell>
          <cell r="C913">
            <v>20139</v>
          </cell>
          <cell r="D913">
            <v>4</v>
          </cell>
          <cell r="I913">
            <v>61</v>
          </cell>
          <cell r="J913">
            <v>4350</v>
          </cell>
          <cell r="K913">
            <v>8755</v>
          </cell>
          <cell r="L913">
            <v>8797</v>
          </cell>
          <cell r="M913">
            <v>8911</v>
          </cell>
        </row>
        <row r="914">
          <cell r="B914" t="str">
            <v>Osage</v>
          </cell>
          <cell r="C914">
            <v>20139</v>
          </cell>
          <cell r="D914">
            <v>4</v>
          </cell>
          <cell r="I914">
            <v>75</v>
          </cell>
          <cell r="J914">
            <v>7050</v>
          </cell>
          <cell r="K914">
            <v>7173</v>
          </cell>
          <cell r="L914">
            <v>8302</v>
          </cell>
          <cell r="M914">
            <v>8501</v>
          </cell>
        </row>
        <row r="915">
          <cell r="B915" t="str">
            <v>Osage</v>
          </cell>
          <cell r="C915">
            <v>20139</v>
          </cell>
          <cell r="D915" t="str">
            <v>na</v>
          </cell>
        </row>
        <row r="916">
          <cell r="B916" t="str">
            <v>Osage</v>
          </cell>
          <cell r="C916">
            <v>20139</v>
          </cell>
          <cell r="D916" t="str">
            <v>na</v>
          </cell>
        </row>
        <row r="917">
          <cell r="B917" t="str">
            <v>Osage</v>
          </cell>
          <cell r="C917">
            <v>20139</v>
          </cell>
          <cell r="D917" t="str">
            <v>na</v>
          </cell>
        </row>
        <row r="918">
          <cell r="B918" t="str">
            <v>Osage</v>
          </cell>
          <cell r="C918">
            <v>20139</v>
          </cell>
          <cell r="D918" t="str">
            <v>na</v>
          </cell>
          <cell r="I918">
            <v>54</v>
          </cell>
          <cell r="J918" t="str">
            <v>MPLSEA</v>
          </cell>
        </row>
        <row r="919">
          <cell r="B919" t="str">
            <v>Osage</v>
          </cell>
          <cell r="C919">
            <v>20139</v>
          </cell>
          <cell r="D919">
            <v>56</v>
          </cell>
          <cell r="E919">
            <v>50.071428571428569</v>
          </cell>
          <cell r="F919">
            <v>52.428571428571431</v>
          </cell>
          <cell r="I919">
            <v>60</v>
          </cell>
          <cell r="J919" t="str">
            <v>MPLPER</v>
          </cell>
        </row>
        <row r="920">
          <cell r="B920" t="str">
            <v>Osborne</v>
          </cell>
          <cell r="C920">
            <v>20141</v>
          </cell>
          <cell r="D920" t="str">
            <v>na</v>
          </cell>
          <cell r="G920">
            <v>36.07</v>
          </cell>
          <cell r="H920">
            <v>37</v>
          </cell>
        </row>
        <row r="921">
          <cell r="B921" t="str">
            <v>Osborne</v>
          </cell>
          <cell r="C921">
            <v>20141</v>
          </cell>
          <cell r="D921">
            <v>10</v>
          </cell>
          <cell r="I921">
            <v>26</v>
          </cell>
          <cell r="J921">
            <v>2521</v>
          </cell>
          <cell r="K921">
            <v>2524</v>
          </cell>
          <cell r="L921">
            <v>2536</v>
          </cell>
          <cell r="M921">
            <v>2549</v>
          </cell>
          <cell r="N921">
            <v>2660</v>
          </cell>
          <cell r="O921">
            <v>2718</v>
          </cell>
          <cell r="P921">
            <v>2720</v>
          </cell>
          <cell r="Q921">
            <v>2806</v>
          </cell>
          <cell r="R921">
            <v>2808</v>
          </cell>
          <cell r="S921">
            <v>2955</v>
          </cell>
        </row>
        <row r="922">
          <cell r="B922" t="str">
            <v>Osborne</v>
          </cell>
          <cell r="C922">
            <v>20141</v>
          </cell>
          <cell r="D922">
            <v>4</v>
          </cell>
          <cell r="I922">
            <v>29</v>
          </cell>
          <cell r="J922">
            <v>2594</v>
          </cell>
          <cell r="K922">
            <v>2592</v>
          </cell>
          <cell r="L922">
            <v>2734</v>
          </cell>
          <cell r="M922">
            <v>2331</v>
          </cell>
        </row>
        <row r="923">
          <cell r="B923" t="str">
            <v>Osborne</v>
          </cell>
          <cell r="C923">
            <v>20141</v>
          </cell>
          <cell r="D923">
            <v>3</v>
          </cell>
          <cell r="I923">
            <v>32</v>
          </cell>
          <cell r="J923">
            <v>2523</v>
          </cell>
          <cell r="K923">
            <v>2953</v>
          </cell>
          <cell r="L923">
            <v>2958</v>
          </cell>
        </row>
        <row r="924">
          <cell r="B924" t="str">
            <v>Osborne</v>
          </cell>
          <cell r="C924">
            <v>20141</v>
          </cell>
          <cell r="D924">
            <v>4</v>
          </cell>
          <cell r="I924">
            <v>35</v>
          </cell>
          <cell r="J924">
            <v>2225</v>
          </cell>
          <cell r="K924">
            <v>2234</v>
          </cell>
          <cell r="L924">
            <v>2519</v>
          </cell>
          <cell r="M924">
            <v>2522</v>
          </cell>
        </row>
        <row r="925">
          <cell r="B925" t="str">
            <v>Osborne</v>
          </cell>
          <cell r="C925">
            <v>20141</v>
          </cell>
          <cell r="D925">
            <v>7</v>
          </cell>
          <cell r="I925">
            <v>39</v>
          </cell>
          <cell r="J925">
            <v>2617</v>
          </cell>
          <cell r="K925">
            <v>2623</v>
          </cell>
          <cell r="L925">
            <v>2205</v>
          </cell>
          <cell r="M925">
            <v>2625</v>
          </cell>
          <cell r="N925">
            <v>2817</v>
          </cell>
          <cell r="O925">
            <v>3585</v>
          </cell>
          <cell r="P925">
            <v>2235</v>
          </cell>
        </row>
        <row r="926">
          <cell r="B926" t="str">
            <v>Osborne</v>
          </cell>
          <cell r="C926">
            <v>20141</v>
          </cell>
          <cell r="D926">
            <v>6</v>
          </cell>
          <cell r="I926">
            <v>42</v>
          </cell>
          <cell r="J926">
            <v>2180</v>
          </cell>
          <cell r="K926">
            <v>2366</v>
          </cell>
          <cell r="L926">
            <v>2613</v>
          </cell>
          <cell r="M926">
            <v>2614</v>
          </cell>
          <cell r="N926">
            <v>2616</v>
          </cell>
          <cell r="O926">
            <v>2622</v>
          </cell>
        </row>
        <row r="927">
          <cell r="B927" t="str">
            <v>Osborne</v>
          </cell>
          <cell r="C927">
            <v>20141</v>
          </cell>
          <cell r="D927">
            <v>6</v>
          </cell>
          <cell r="I927">
            <v>45</v>
          </cell>
          <cell r="J927">
            <v>2177</v>
          </cell>
          <cell r="K927">
            <v>2236</v>
          </cell>
          <cell r="L927">
            <v>2347</v>
          </cell>
          <cell r="M927">
            <v>2612</v>
          </cell>
          <cell r="N927">
            <v>3725</v>
          </cell>
          <cell r="O927">
            <v>2237</v>
          </cell>
        </row>
        <row r="928">
          <cell r="B928" t="str">
            <v>Osborne</v>
          </cell>
          <cell r="C928">
            <v>20141</v>
          </cell>
          <cell r="D928">
            <v>3</v>
          </cell>
          <cell r="I928">
            <v>48</v>
          </cell>
          <cell r="J928">
            <v>2264</v>
          </cell>
          <cell r="K928">
            <v>2375</v>
          </cell>
          <cell r="L928">
            <v>3755</v>
          </cell>
        </row>
        <row r="929">
          <cell r="B929" t="str">
            <v>Osborne</v>
          </cell>
          <cell r="C929">
            <v>20141</v>
          </cell>
          <cell r="D929" t="str">
            <v>na</v>
          </cell>
        </row>
        <row r="930">
          <cell r="B930" t="str">
            <v>Osborne</v>
          </cell>
          <cell r="C930">
            <v>20141</v>
          </cell>
          <cell r="D930" t="str">
            <v>na</v>
          </cell>
        </row>
        <row r="931">
          <cell r="B931" t="str">
            <v>Osborne</v>
          </cell>
          <cell r="C931">
            <v>20141</v>
          </cell>
          <cell r="D931" t="str">
            <v>na</v>
          </cell>
          <cell r="I931">
            <v>38</v>
          </cell>
          <cell r="J931" t="str">
            <v>MPLSEA</v>
          </cell>
        </row>
        <row r="932">
          <cell r="B932" t="str">
            <v>Osborne</v>
          </cell>
          <cell r="C932">
            <v>20141</v>
          </cell>
          <cell r="D932">
            <v>43</v>
          </cell>
          <cell r="E932">
            <v>36.069767441860463</v>
          </cell>
          <cell r="F932">
            <v>37</v>
          </cell>
          <cell r="I932">
            <v>46</v>
          </cell>
          <cell r="J932" t="str">
            <v>MPLPER</v>
          </cell>
        </row>
        <row r="933">
          <cell r="B933" t="str">
            <v>Ottawa</v>
          </cell>
          <cell r="C933">
            <v>20143</v>
          </cell>
          <cell r="D933" t="str">
            <v>na</v>
          </cell>
          <cell r="G933">
            <v>42.81</v>
          </cell>
          <cell r="H933">
            <v>41</v>
          </cell>
        </row>
        <row r="934">
          <cell r="B934" t="str">
            <v>Ottawa</v>
          </cell>
          <cell r="C934">
            <v>20143</v>
          </cell>
          <cell r="D934">
            <v>5</v>
          </cell>
          <cell r="I934">
            <v>29</v>
          </cell>
          <cell r="J934">
            <v>4715</v>
          </cell>
          <cell r="K934">
            <v>2718</v>
          </cell>
          <cell r="L934">
            <v>3364</v>
          </cell>
          <cell r="M934">
            <v>3382</v>
          </cell>
          <cell r="N934">
            <v>3396</v>
          </cell>
        </row>
        <row r="935">
          <cell r="B935" t="str">
            <v>Ottawa</v>
          </cell>
          <cell r="C935">
            <v>20143</v>
          </cell>
          <cell r="D935">
            <v>3</v>
          </cell>
          <cell r="I935">
            <v>32</v>
          </cell>
          <cell r="J935">
            <v>3350</v>
          </cell>
          <cell r="K935">
            <v>3354</v>
          </cell>
          <cell r="L935">
            <v>3391</v>
          </cell>
        </row>
        <row r="936">
          <cell r="B936" t="str">
            <v>Ottawa</v>
          </cell>
          <cell r="C936">
            <v>20143</v>
          </cell>
          <cell r="D936">
            <v>1</v>
          </cell>
          <cell r="I936">
            <v>36</v>
          </cell>
          <cell r="J936">
            <v>5932</v>
          </cell>
        </row>
        <row r="937">
          <cell r="B937" t="str">
            <v>Ottawa</v>
          </cell>
          <cell r="C937">
            <v>20143</v>
          </cell>
          <cell r="D937">
            <v>6</v>
          </cell>
          <cell r="I937">
            <v>39</v>
          </cell>
          <cell r="J937">
            <v>3830</v>
          </cell>
          <cell r="K937">
            <v>3831</v>
          </cell>
          <cell r="L937">
            <v>2236</v>
          </cell>
          <cell r="M937">
            <v>3545</v>
          </cell>
          <cell r="N937">
            <v>3553</v>
          </cell>
          <cell r="O937">
            <v>3569</v>
          </cell>
        </row>
        <row r="938">
          <cell r="B938" t="str">
            <v>Ottawa</v>
          </cell>
          <cell r="C938">
            <v>20143</v>
          </cell>
          <cell r="D938">
            <v>10</v>
          </cell>
          <cell r="I938">
            <v>43</v>
          </cell>
          <cell r="J938">
            <v>3825</v>
          </cell>
          <cell r="K938">
            <v>3826</v>
          </cell>
          <cell r="L938">
            <v>3828</v>
          </cell>
          <cell r="M938">
            <v>3846</v>
          </cell>
          <cell r="N938">
            <v>2519</v>
          </cell>
          <cell r="O938">
            <v>2522</v>
          </cell>
          <cell r="P938">
            <v>2617</v>
          </cell>
          <cell r="Q938">
            <v>3493</v>
          </cell>
          <cell r="R938">
            <v>3633</v>
          </cell>
          <cell r="S938">
            <v>3730</v>
          </cell>
        </row>
        <row r="939">
          <cell r="B939" t="str">
            <v>Ottawa</v>
          </cell>
          <cell r="C939">
            <v>20143</v>
          </cell>
          <cell r="D939">
            <v>6</v>
          </cell>
          <cell r="I939">
            <v>46</v>
          </cell>
          <cell r="J939">
            <v>3844</v>
          </cell>
          <cell r="K939">
            <v>6330</v>
          </cell>
          <cell r="L939">
            <v>2224</v>
          </cell>
          <cell r="M939">
            <v>2614</v>
          </cell>
          <cell r="N939">
            <v>3492</v>
          </cell>
          <cell r="O939">
            <v>3494</v>
          </cell>
        </row>
        <row r="940">
          <cell r="B940" t="str">
            <v>Ottawa</v>
          </cell>
          <cell r="C940">
            <v>20143</v>
          </cell>
          <cell r="D940">
            <v>4</v>
          </cell>
          <cell r="I940">
            <v>50</v>
          </cell>
          <cell r="J940">
            <v>3824</v>
          </cell>
          <cell r="K940">
            <v>3843</v>
          </cell>
          <cell r="L940">
            <v>2365</v>
          </cell>
          <cell r="M940">
            <v>2366</v>
          </cell>
        </row>
        <row r="941">
          <cell r="B941" t="str">
            <v>Ottawa</v>
          </cell>
          <cell r="C941">
            <v>20143</v>
          </cell>
          <cell r="D941">
            <v>8</v>
          </cell>
          <cell r="I941">
            <v>53</v>
          </cell>
          <cell r="J941">
            <v>3755</v>
          </cell>
          <cell r="K941">
            <v>3775</v>
          </cell>
          <cell r="L941">
            <v>2179</v>
          </cell>
          <cell r="M941">
            <v>2266</v>
          </cell>
          <cell r="N941">
            <v>2347</v>
          </cell>
          <cell r="O941">
            <v>2375</v>
          </cell>
          <cell r="P941">
            <v>3561</v>
          </cell>
          <cell r="Q941">
            <v>3725</v>
          </cell>
        </row>
        <row r="942">
          <cell r="B942" t="str">
            <v>Ottawa</v>
          </cell>
          <cell r="C942">
            <v>20143</v>
          </cell>
          <cell r="D942" t="str">
            <v>na</v>
          </cell>
        </row>
        <row r="943">
          <cell r="B943" t="str">
            <v>Ottawa</v>
          </cell>
          <cell r="C943">
            <v>20143</v>
          </cell>
          <cell r="D943" t="str">
            <v>na</v>
          </cell>
        </row>
        <row r="944">
          <cell r="B944" t="str">
            <v>Ottawa</v>
          </cell>
          <cell r="C944">
            <v>20143</v>
          </cell>
          <cell r="D944" t="str">
            <v>na</v>
          </cell>
          <cell r="I944">
            <v>46</v>
          </cell>
          <cell r="J944" t="str">
            <v>MPLSEA</v>
          </cell>
        </row>
        <row r="945">
          <cell r="B945" t="str">
            <v>Ottawa</v>
          </cell>
          <cell r="C945">
            <v>20143</v>
          </cell>
          <cell r="D945">
            <v>43</v>
          </cell>
          <cell r="E945">
            <v>42.813953488372093</v>
          </cell>
          <cell r="F945">
            <v>41</v>
          </cell>
          <cell r="I945">
            <v>52</v>
          </cell>
          <cell r="J945" t="str">
            <v>MPLPER</v>
          </cell>
        </row>
        <row r="946">
          <cell r="B946" t="str">
            <v>Pawnee</v>
          </cell>
          <cell r="C946">
            <v>20145</v>
          </cell>
          <cell r="D946" t="str">
            <v>na</v>
          </cell>
          <cell r="G946">
            <v>30.28</v>
          </cell>
          <cell r="H946">
            <v>31</v>
          </cell>
        </row>
        <row r="947">
          <cell r="B947" t="str">
            <v>Pawnee</v>
          </cell>
          <cell r="C947">
            <v>20145</v>
          </cell>
          <cell r="D947">
            <v>10</v>
          </cell>
          <cell r="I947">
            <v>21</v>
          </cell>
          <cell r="J947">
            <v>2762</v>
          </cell>
          <cell r="K947">
            <v>2953</v>
          </cell>
          <cell r="L947">
            <v>2959</v>
          </cell>
          <cell r="M947">
            <v>5941</v>
          </cell>
          <cell r="N947">
            <v>5972</v>
          </cell>
          <cell r="O947">
            <v>9982</v>
          </cell>
          <cell r="P947">
            <v>5632</v>
          </cell>
          <cell r="Q947">
            <v>2586</v>
          </cell>
          <cell r="R947">
            <v>2714</v>
          </cell>
          <cell r="S947">
            <v>2726</v>
          </cell>
        </row>
        <row r="948">
          <cell r="B948" t="str">
            <v>Pawnee</v>
          </cell>
          <cell r="C948">
            <v>20145</v>
          </cell>
          <cell r="D948">
            <v>2</v>
          </cell>
          <cell r="I948">
            <v>24</v>
          </cell>
          <cell r="J948">
            <v>5635</v>
          </cell>
          <cell r="K948">
            <v>5929</v>
          </cell>
        </row>
        <row r="949">
          <cell r="B949" t="str">
            <v>Pawnee</v>
          </cell>
          <cell r="C949">
            <v>20145</v>
          </cell>
          <cell r="D949">
            <v>6</v>
          </cell>
          <cell r="I949">
            <v>27</v>
          </cell>
          <cell r="J949">
            <v>2818</v>
          </cell>
          <cell r="K949">
            <v>2951</v>
          </cell>
          <cell r="L949">
            <v>5670</v>
          </cell>
          <cell r="M949">
            <v>5928</v>
          </cell>
          <cell r="N949">
            <v>2629</v>
          </cell>
          <cell r="O949">
            <v>2630</v>
          </cell>
        </row>
        <row r="950">
          <cell r="B950" t="str">
            <v>Pawnee</v>
          </cell>
          <cell r="C950">
            <v>20145</v>
          </cell>
          <cell r="D950">
            <v>8</v>
          </cell>
          <cell r="I950">
            <v>30</v>
          </cell>
          <cell r="J950">
            <v>2817</v>
          </cell>
          <cell r="K950">
            <v>5732</v>
          </cell>
          <cell r="L950">
            <v>5861</v>
          </cell>
          <cell r="M950">
            <v>5865</v>
          </cell>
          <cell r="N950">
            <v>6224</v>
          </cell>
          <cell r="O950">
            <v>2152</v>
          </cell>
          <cell r="P950">
            <v>2615</v>
          </cell>
          <cell r="Q950">
            <v>2747</v>
          </cell>
        </row>
        <row r="951">
          <cell r="B951" t="str">
            <v>Pawnee</v>
          </cell>
          <cell r="C951">
            <v>20145</v>
          </cell>
          <cell r="D951">
            <v>4</v>
          </cell>
          <cell r="I951">
            <v>32</v>
          </cell>
          <cell r="J951">
            <v>5690</v>
          </cell>
          <cell r="K951">
            <v>5692</v>
          </cell>
          <cell r="L951">
            <v>5964</v>
          </cell>
          <cell r="M951">
            <v>6330</v>
          </cell>
        </row>
        <row r="952">
          <cell r="B952" t="str">
            <v>Pawnee</v>
          </cell>
          <cell r="C952">
            <v>20145</v>
          </cell>
          <cell r="D952">
            <v>6</v>
          </cell>
          <cell r="I952">
            <v>35</v>
          </cell>
          <cell r="J952">
            <v>2815</v>
          </cell>
          <cell r="K952">
            <v>5893</v>
          </cell>
          <cell r="L952">
            <v>2235</v>
          </cell>
          <cell r="M952">
            <v>2365</v>
          </cell>
          <cell r="N952">
            <v>2613</v>
          </cell>
          <cell r="O952">
            <v>2668</v>
          </cell>
        </row>
        <row r="953">
          <cell r="B953" t="str">
            <v>Pawnee</v>
          </cell>
          <cell r="C953">
            <v>20145</v>
          </cell>
          <cell r="D953">
            <v>5</v>
          </cell>
          <cell r="I953">
            <v>38</v>
          </cell>
          <cell r="J953">
            <v>5909</v>
          </cell>
          <cell r="K953">
            <v>5910</v>
          </cell>
          <cell r="L953">
            <v>2236</v>
          </cell>
          <cell r="M953">
            <v>2612</v>
          </cell>
          <cell r="N953">
            <v>2684</v>
          </cell>
        </row>
        <row r="954">
          <cell r="B954" t="str">
            <v>Pawnee</v>
          </cell>
          <cell r="C954">
            <v>20145</v>
          </cell>
          <cell r="D954">
            <v>5</v>
          </cell>
          <cell r="I954">
            <v>41</v>
          </cell>
          <cell r="J954">
            <v>3755</v>
          </cell>
          <cell r="K954">
            <v>5355</v>
          </cell>
          <cell r="L954">
            <v>5892</v>
          </cell>
          <cell r="M954">
            <v>2310</v>
          </cell>
          <cell r="N954">
            <v>2375</v>
          </cell>
        </row>
        <row r="955">
          <cell r="B955" t="str">
            <v>Pawnee</v>
          </cell>
          <cell r="C955">
            <v>20145</v>
          </cell>
          <cell r="D955" t="str">
            <v>na</v>
          </cell>
        </row>
        <row r="956">
          <cell r="B956" t="str">
            <v>Pawnee</v>
          </cell>
          <cell r="C956">
            <v>20145</v>
          </cell>
          <cell r="D956" t="str">
            <v>na</v>
          </cell>
        </row>
        <row r="957">
          <cell r="B957" t="str">
            <v>Pawnee</v>
          </cell>
          <cell r="C957">
            <v>20145</v>
          </cell>
          <cell r="D957" t="str">
            <v>na</v>
          </cell>
          <cell r="I957">
            <v>36</v>
          </cell>
          <cell r="J957" t="str">
            <v>MPLSEA</v>
          </cell>
        </row>
        <row r="958">
          <cell r="B958" t="str">
            <v>Pawnee</v>
          </cell>
          <cell r="C958">
            <v>20145</v>
          </cell>
          <cell r="D958">
            <v>46</v>
          </cell>
          <cell r="E958">
            <v>30.282608695652176</v>
          </cell>
          <cell r="F958">
            <v>31</v>
          </cell>
          <cell r="I958">
            <v>44</v>
          </cell>
          <cell r="J958" t="str">
            <v>MPLPER</v>
          </cell>
        </row>
        <row r="959">
          <cell r="B959" t="str">
            <v>Phillips</v>
          </cell>
          <cell r="C959">
            <v>20147</v>
          </cell>
          <cell r="D959" t="str">
            <v>na</v>
          </cell>
          <cell r="G959">
            <v>37.08</v>
          </cell>
          <cell r="H959">
            <v>39.29</v>
          </cell>
        </row>
        <row r="960">
          <cell r="B960" t="str">
            <v>Phillips</v>
          </cell>
          <cell r="C960">
            <v>20147</v>
          </cell>
          <cell r="D960">
            <v>11</v>
          </cell>
          <cell r="I960">
            <v>29</v>
          </cell>
          <cell r="J960">
            <v>2820</v>
          </cell>
          <cell r="K960">
            <v>2828</v>
          </cell>
          <cell r="L960">
            <v>2959</v>
          </cell>
          <cell r="M960">
            <v>3934</v>
          </cell>
          <cell r="N960">
            <v>2110</v>
          </cell>
          <cell r="O960">
            <v>2331</v>
          </cell>
          <cell r="P960">
            <v>2538</v>
          </cell>
          <cell r="Q960">
            <v>2547</v>
          </cell>
          <cell r="R960">
            <v>2562</v>
          </cell>
          <cell r="S960">
            <v>2578</v>
          </cell>
          <cell r="T960">
            <v>2812</v>
          </cell>
        </row>
        <row r="961">
          <cell r="B961" t="str">
            <v>Phillips</v>
          </cell>
          <cell r="C961">
            <v>20147</v>
          </cell>
          <cell r="D961">
            <v>5</v>
          </cell>
          <cell r="I961">
            <v>32</v>
          </cell>
          <cell r="J961">
            <v>2819</v>
          </cell>
          <cell r="K961">
            <v>3545</v>
          </cell>
          <cell r="L961">
            <v>2234</v>
          </cell>
          <cell r="M961">
            <v>2277</v>
          </cell>
          <cell r="N961">
            <v>2511</v>
          </cell>
        </row>
        <row r="962">
          <cell r="B962" t="str">
            <v>Phillips</v>
          </cell>
          <cell r="C962">
            <v>20147</v>
          </cell>
          <cell r="D962">
            <v>5</v>
          </cell>
          <cell r="I962">
            <v>36</v>
          </cell>
          <cell r="J962">
            <v>2827</v>
          </cell>
          <cell r="K962">
            <v>2829</v>
          </cell>
          <cell r="L962">
            <v>2519</v>
          </cell>
          <cell r="M962">
            <v>2734</v>
          </cell>
          <cell r="N962">
            <v>2853</v>
          </cell>
        </row>
        <row r="963">
          <cell r="B963" t="str">
            <v>Phillips</v>
          </cell>
          <cell r="C963">
            <v>20147</v>
          </cell>
          <cell r="D963">
            <v>5</v>
          </cell>
          <cell r="I963">
            <v>39</v>
          </cell>
          <cell r="J963">
            <v>2817</v>
          </cell>
          <cell r="K963">
            <v>2202</v>
          </cell>
          <cell r="L963">
            <v>2510</v>
          </cell>
          <cell r="M963">
            <v>2623</v>
          </cell>
          <cell r="N963">
            <v>2670</v>
          </cell>
        </row>
        <row r="964">
          <cell r="B964" t="str">
            <v>Phillips</v>
          </cell>
          <cell r="C964">
            <v>20147</v>
          </cell>
          <cell r="D964">
            <v>6</v>
          </cell>
          <cell r="I964">
            <v>43</v>
          </cell>
          <cell r="J964">
            <v>3725</v>
          </cell>
          <cell r="K964">
            <v>2236</v>
          </cell>
          <cell r="L964">
            <v>2347</v>
          </cell>
          <cell r="M964">
            <v>2612</v>
          </cell>
          <cell r="N964">
            <v>2668</v>
          </cell>
          <cell r="O964">
            <v>2669</v>
          </cell>
        </row>
        <row r="965">
          <cell r="B965" t="str">
            <v>Phillips</v>
          </cell>
          <cell r="C965">
            <v>20147</v>
          </cell>
          <cell r="D965">
            <v>4</v>
          </cell>
          <cell r="I965">
            <v>46</v>
          </cell>
          <cell r="J965">
            <v>3561</v>
          </cell>
          <cell r="K965">
            <v>2310</v>
          </cell>
          <cell r="L965">
            <v>2375</v>
          </cell>
          <cell r="M965">
            <v>2667</v>
          </cell>
        </row>
        <row r="966">
          <cell r="B966" t="str">
            <v>Phillips</v>
          </cell>
          <cell r="C966">
            <v>20147</v>
          </cell>
          <cell r="D966">
            <v>3</v>
          </cell>
          <cell r="I966">
            <v>50</v>
          </cell>
          <cell r="J966">
            <v>3755</v>
          </cell>
          <cell r="K966">
            <v>2237</v>
          </cell>
          <cell r="L966">
            <v>2613</v>
          </cell>
        </row>
        <row r="967">
          <cell r="B967" t="str">
            <v>Phillips</v>
          </cell>
          <cell r="C967">
            <v>20147</v>
          </cell>
          <cell r="D967" t="str">
            <v>na</v>
          </cell>
        </row>
        <row r="968">
          <cell r="B968" t="str">
            <v>Phillips</v>
          </cell>
          <cell r="C968">
            <v>20147</v>
          </cell>
          <cell r="D968" t="str">
            <v>na</v>
          </cell>
        </row>
        <row r="969">
          <cell r="B969" t="str">
            <v>Phillips</v>
          </cell>
          <cell r="C969">
            <v>20147</v>
          </cell>
          <cell r="D969" t="str">
            <v>na</v>
          </cell>
        </row>
        <row r="970">
          <cell r="B970" t="str">
            <v>Phillips</v>
          </cell>
          <cell r="C970">
            <v>20147</v>
          </cell>
          <cell r="D970" t="str">
            <v>na</v>
          </cell>
          <cell r="I970">
            <v>36</v>
          </cell>
          <cell r="J970" t="str">
            <v>MPLSEA</v>
          </cell>
        </row>
        <row r="971">
          <cell r="B971" t="str">
            <v>Phillips</v>
          </cell>
          <cell r="C971">
            <v>20147</v>
          </cell>
          <cell r="D971">
            <v>39</v>
          </cell>
          <cell r="E971">
            <v>37.07692307692308</v>
          </cell>
          <cell r="F971">
            <v>39.285714285714285</v>
          </cell>
          <cell r="I971">
            <v>44</v>
          </cell>
          <cell r="J971" t="str">
            <v>MPLPER</v>
          </cell>
        </row>
        <row r="972">
          <cell r="B972" t="str">
            <v>Pottawatomie</v>
          </cell>
          <cell r="C972">
            <v>20149</v>
          </cell>
          <cell r="D972" t="str">
            <v>na</v>
          </cell>
          <cell r="G972">
            <v>60.54</v>
          </cell>
          <cell r="H972">
            <v>62.78</v>
          </cell>
        </row>
        <row r="973">
          <cell r="B973" t="str">
            <v>Pottawatomie</v>
          </cell>
          <cell r="C973">
            <v>20149</v>
          </cell>
          <cell r="D973">
            <v>7</v>
          </cell>
          <cell r="I973">
            <v>40</v>
          </cell>
          <cell r="J973">
            <v>4545</v>
          </cell>
          <cell r="K973">
            <v>4590</v>
          </cell>
          <cell r="L973">
            <v>4725</v>
          </cell>
          <cell r="M973">
            <v>4825</v>
          </cell>
          <cell r="N973">
            <v>7083</v>
          </cell>
          <cell r="O973">
            <v>7084</v>
          </cell>
          <cell r="P973">
            <v>7085</v>
          </cell>
        </row>
        <row r="974">
          <cell r="B974" t="str">
            <v>Pottawatomie</v>
          </cell>
          <cell r="C974">
            <v>20149</v>
          </cell>
          <cell r="D974">
            <v>11</v>
          </cell>
          <cell r="I974">
            <v>45</v>
          </cell>
          <cell r="J974">
            <v>4530</v>
          </cell>
          <cell r="K974">
            <v>4830</v>
          </cell>
          <cell r="L974">
            <v>4831</v>
          </cell>
          <cell r="M974">
            <v>7070</v>
          </cell>
          <cell r="N974">
            <v>7087</v>
          </cell>
          <cell r="O974">
            <v>7088</v>
          </cell>
          <cell r="P974">
            <v>7438</v>
          </cell>
          <cell r="Q974">
            <v>7650</v>
          </cell>
          <cell r="R974">
            <v>7742</v>
          </cell>
          <cell r="S974">
            <v>4010</v>
          </cell>
          <cell r="T974">
            <v>4525</v>
          </cell>
        </row>
        <row r="975">
          <cell r="B975" t="str">
            <v>Pottawatomie</v>
          </cell>
          <cell r="C975">
            <v>20149</v>
          </cell>
          <cell r="D975">
            <v>7</v>
          </cell>
          <cell r="I975">
            <v>51</v>
          </cell>
          <cell r="J975">
            <v>7058</v>
          </cell>
          <cell r="K975">
            <v>7119</v>
          </cell>
          <cell r="L975">
            <v>7609</v>
          </cell>
          <cell r="M975">
            <v>2284</v>
          </cell>
          <cell r="N975">
            <v>3902</v>
          </cell>
          <cell r="O975">
            <v>4051</v>
          </cell>
          <cell r="P975">
            <v>4053</v>
          </cell>
        </row>
        <row r="976">
          <cell r="B976" t="str">
            <v>Pottawatomie</v>
          </cell>
          <cell r="C976">
            <v>20149</v>
          </cell>
          <cell r="D976">
            <v>12</v>
          </cell>
          <cell r="I976">
            <v>57</v>
          </cell>
          <cell r="J976">
            <v>4786</v>
          </cell>
          <cell r="K976">
            <v>7028</v>
          </cell>
          <cell r="L976">
            <v>7040</v>
          </cell>
          <cell r="M976">
            <v>7051</v>
          </cell>
          <cell r="N976">
            <v>7091</v>
          </cell>
          <cell r="O976">
            <v>7099</v>
          </cell>
          <cell r="P976">
            <v>7132</v>
          </cell>
          <cell r="Q976">
            <v>7224</v>
          </cell>
          <cell r="R976">
            <v>7502</v>
          </cell>
          <cell r="S976">
            <v>7510</v>
          </cell>
          <cell r="T976">
            <v>7585</v>
          </cell>
          <cell r="U976">
            <v>3900</v>
          </cell>
        </row>
        <row r="977">
          <cell r="B977" t="str">
            <v>Pottawatomie</v>
          </cell>
          <cell r="C977">
            <v>20149</v>
          </cell>
          <cell r="D977">
            <v>11</v>
          </cell>
          <cell r="I977">
            <v>62</v>
          </cell>
          <cell r="J977">
            <v>4783</v>
          </cell>
          <cell r="K977">
            <v>7005</v>
          </cell>
          <cell r="L977">
            <v>7035</v>
          </cell>
          <cell r="M977">
            <v>7055</v>
          </cell>
          <cell r="N977">
            <v>7104</v>
          </cell>
          <cell r="O977">
            <v>7105</v>
          </cell>
          <cell r="P977">
            <v>7265</v>
          </cell>
          <cell r="Q977">
            <v>7681</v>
          </cell>
          <cell r="R977">
            <v>7683</v>
          </cell>
          <cell r="S977">
            <v>7687</v>
          </cell>
          <cell r="T977">
            <v>7966</v>
          </cell>
        </row>
        <row r="978">
          <cell r="B978" t="str">
            <v>Pottawatomie</v>
          </cell>
          <cell r="C978">
            <v>20149</v>
          </cell>
          <cell r="D978">
            <v>13</v>
          </cell>
          <cell r="I978">
            <v>69</v>
          </cell>
          <cell r="J978">
            <v>7036</v>
          </cell>
          <cell r="K978">
            <v>7061</v>
          </cell>
          <cell r="L978">
            <v>7109</v>
          </cell>
          <cell r="M978">
            <v>7155</v>
          </cell>
          <cell r="N978">
            <v>7209</v>
          </cell>
          <cell r="O978">
            <v>7212</v>
          </cell>
          <cell r="P978">
            <v>7240</v>
          </cell>
          <cell r="Q978">
            <v>7241</v>
          </cell>
          <cell r="R978">
            <v>7302</v>
          </cell>
          <cell r="S978">
            <v>7424</v>
          </cell>
          <cell r="T978">
            <v>7433</v>
          </cell>
          <cell r="U978">
            <v>7500</v>
          </cell>
          <cell r="V978">
            <v>7680</v>
          </cell>
        </row>
        <row r="979">
          <cell r="B979" t="str">
            <v>Pottawatomie</v>
          </cell>
          <cell r="C979">
            <v>20149</v>
          </cell>
          <cell r="D979">
            <v>10</v>
          </cell>
          <cell r="I979">
            <v>74</v>
          </cell>
          <cell r="J979">
            <v>7006</v>
          </cell>
          <cell r="K979">
            <v>7106</v>
          </cell>
          <cell r="L979">
            <v>7107</v>
          </cell>
          <cell r="M979">
            <v>7173</v>
          </cell>
          <cell r="N979">
            <v>7208</v>
          </cell>
          <cell r="O979">
            <v>7261</v>
          </cell>
          <cell r="P979">
            <v>7031</v>
          </cell>
          <cell r="Q979">
            <v>4018</v>
          </cell>
          <cell r="R979">
            <v>4020</v>
          </cell>
          <cell r="S979">
            <v>4350</v>
          </cell>
        </row>
        <row r="980">
          <cell r="B980" t="str">
            <v>Pottawatomie</v>
          </cell>
          <cell r="C980">
            <v>20149</v>
          </cell>
          <cell r="D980">
            <v>3</v>
          </cell>
          <cell r="I980">
            <v>81</v>
          </cell>
          <cell r="J980">
            <v>7214</v>
          </cell>
          <cell r="K980">
            <v>7530</v>
          </cell>
          <cell r="L980">
            <v>3775</v>
          </cell>
        </row>
        <row r="981">
          <cell r="B981" t="str">
            <v>Pottawatomie</v>
          </cell>
          <cell r="C981">
            <v>20149</v>
          </cell>
          <cell r="D981">
            <v>4</v>
          </cell>
          <cell r="I981">
            <v>86</v>
          </cell>
          <cell r="J981">
            <v>7050</v>
          </cell>
          <cell r="K981">
            <v>7123</v>
          </cell>
          <cell r="L981">
            <v>7171</v>
          </cell>
          <cell r="M981">
            <v>7176</v>
          </cell>
        </row>
        <row r="982">
          <cell r="B982" t="str">
            <v>Pottawatomie</v>
          </cell>
          <cell r="C982">
            <v>20149</v>
          </cell>
          <cell r="D982" t="str">
            <v>na</v>
          </cell>
        </row>
        <row r="983">
          <cell r="B983" t="str">
            <v>Pottawatomie</v>
          </cell>
          <cell r="C983">
            <v>20149</v>
          </cell>
          <cell r="D983" t="str">
            <v>na</v>
          </cell>
          <cell r="I983">
            <v>62</v>
          </cell>
          <cell r="J983" t="str">
            <v>MPLSEA</v>
          </cell>
        </row>
        <row r="984">
          <cell r="B984" t="str">
            <v>Pottawatomie</v>
          </cell>
          <cell r="C984">
            <v>20149</v>
          </cell>
          <cell r="D984">
            <v>78</v>
          </cell>
          <cell r="E984">
            <v>60.53846153846154</v>
          </cell>
          <cell r="F984">
            <v>62.777777777777779</v>
          </cell>
          <cell r="I984">
            <v>66</v>
          </cell>
          <cell r="J984" t="str">
            <v>MPLPER</v>
          </cell>
        </row>
        <row r="985">
          <cell r="B985" t="str">
            <v>Pratt</v>
          </cell>
          <cell r="C985">
            <v>20151</v>
          </cell>
          <cell r="D985" t="str">
            <v>na</v>
          </cell>
          <cell r="G985">
            <v>29.71</v>
          </cell>
          <cell r="H985">
            <v>32</v>
          </cell>
        </row>
        <row r="986">
          <cell r="B986" t="str">
            <v>Pratt</v>
          </cell>
          <cell r="C986">
            <v>20151</v>
          </cell>
          <cell r="D986">
            <v>28</v>
          </cell>
          <cell r="I986">
            <v>23</v>
          </cell>
          <cell r="J986">
            <v>5419</v>
          </cell>
          <cell r="K986">
            <v>5420</v>
          </cell>
          <cell r="L986">
            <v>5850</v>
          </cell>
          <cell r="M986">
            <v>5853</v>
          </cell>
          <cell r="N986">
            <v>5855</v>
          </cell>
          <cell r="O986">
            <v>5929</v>
          </cell>
          <cell r="P986">
            <v>5941</v>
          </cell>
          <cell r="Q986">
            <v>5951</v>
          </cell>
          <cell r="R986">
            <v>5971</v>
          </cell>
          <cell r="S986">
            <v>5416</v>
          </cell>
          <cell r="T986">
            <v>5561</v>
          </cell>
          <cell r="U986">
            <v>5563</v>
          </cell>
          <cell r="V986">
            <v>5670</v>
          </cell>
          <cell r="W986">
            <v>5693</v>
          </cell>
          <cell r="X986">
            <v>5740</v>
          </cell>
          <cell r="Y986">
            <v>5857</v>
          </cell>
          <cell r="Z986">
            <v>5877</v>
          </cell>
          <cell r="AA986">
            <v>5902</v>
          </cell>
          <cell r="AB986">
            <v>5904</v>
          </cell>
          <cell r="AC986">
            <v>5905</v>
          </cell>
          <cell r="AD986">
            <v>5906</v>
          </cell>
          <cell r="AE986">
            <v>5907</v>
          </cell>
          <cell r="AF986">
            <v>5927</v>
          </cell>
          <cell r="AG986">
            <v>5942</v>
          </cell>
          <cell r="AH986">
            <v>5955</v>
          </cell>
          <cell r="AI986">
            <v>5956</v>
          </cell>
          <cell r="AJ986">
            <v>6060</v>
          </cell>
          <cell r="AK986">
            <v>9982</v>
          </cell>
        </row>
        <row r="987">
          <cell r="B987" t="str">
            <v>Pratt</v>
          </cell>
          <cell r="C987">
            <v>20151</v>
          </cell>
          <cell r="D987">
            <v>5</v>
          </cell>
          <cell r="I987">
            <v>26</v>
          </cell>
          <cell r="J987">
            <v>5876</v>
          </cell>
          <cell r="K987">
            <v>5890</v>
          </cell>
          <cell r="L987">
            <v>5957</v>
          </cell>
          <cell r="M987">
            <v>5970</v>
          </cell>
          <cell r="N987">
            <v>6324</v>
          </cell>
        </row>
        <row r="988">
          <cell r="B988" t="str">
            <v>Pratt</v>
          </cell>
          <cell r="C988">
            <v>20151</v>
          </cell>
          <cell r="D988">
            <v>6</v>
          </cell>
          <cell r="I988">
            <v>29</v>
          </cell>
          <cell r="J988">
            <v>5680</v>
          </cell>
          <cell r="K988">
            <v>5873</v>
          </cell>
          <cell r="L988">
            <v>5875</v>
          </cell>
          <cell r="M988">
            <v>5911</v>
          </cell>
          <cell r="N988">
            <v>5928</v>
          </cell>
          <cell r="O988">
            <v>6057</v>
          </cell>
        </row>
        <row r="989">
          <cell r="B989" t="str">
            <v>Pratt</v>
          </cell>
          <cell r="C989">
            <v>20151</v>
          </cell>
          <cell r="D989">
            <v>7</v>
          </cell>
          <cell r="I989">
            <v>32</v>
          </cell>
          <cell r="J989">
            <v>5690</v>
          </cell>
          <cell r="K989">
            <v>5870</v>
          </cell>
          <cell r="L989">
            <v>5894</v>
          </cell>
          <cell r="M989">
            <v>5919</v>
          </cell>
          <cell r="N989">
            <v>5935</v>
          </cell>
          <cell r="O989">
            <v>5961</v>
          </cell>
          <cell r="P989">
            <v>6330</v>
          </cell>
        </row>
        <row r="990">
          <cell r="B990" t="str">
            <v>Pratt</v>
          </cell>
          <cell r="C990">
            <v>20151</v>
          </cell>
          <cell r="D990">
            <v>13</v>
          </cell>
          <cell r="I990">
            <v>35</v>
          </cell>
          <cell r="J990">
            <v>5878</v>
          </cell>
          <cell r="K990">
            <v>5893</v>
          </cell>
          <cell r="L990">
            <v>5910</v>
          </cell>
          <cell r="M990">
            <v>5915</v>
          </cell>
          <cell r="N990">
            <v>5918</v>
          </cell>
          <cell r="O990">
            <v>5921</v>
          </cell>
          <cell r="P990">
            <v>5922</v>
          </cell>
          <cell r="Q990">
            <v>5944</v>
          </cell>
          <cell r="R990">
            <v>5945</v>
          </cell>
          <cell r="S990">
            <v>5949</v>
          </cell>
          <cell r="T990">
            <v>5964</v>
          </cell>
          <cell r="U990">
            <v>6051</v>
          </cell>
          <cell r="V990">
            <v>6323</v>
          </cell>
        </row>
        <row r="991">
          <cell r="B991" t="str">
            <v>Pratt</v>
          </cell>
          <cell r="C991">
            <v>20151</v>
          </cell>
          <cell r="D991">
            <v>7</v>
          </cell>
          <cell r="I991">
            <v>38</v>
          </cell>
          <cell r="J991">
            <v>5891</v>
          </cell>
          <cell r="K991">
            <v>5898</v>
          </cell>
          <cell r="L991">
            <v>5909</v>
          </cell>
          <cell r="M991">
            <v>5917</v>
          </cell>
          <cell r="N991">
            <v>5948</v>
          </cell>
          <cell r="O991">
            <v>5975</v>
          </cell>
          <cell r="P991">
            <v>6322</v>
          </cell>
        </row>
        <row r="992">
          <cell r="B992" t="str">
            <v>Pratt</v>
          </cell>
          <cell r="C992">
            <v>20151</v>
          </cell>
          <cell r="D992">
            <v>6</v>
          </cell>
          <cell r="I992">
            <v>41</v>
          </cell>
          <cell r="J992">
            <v>5886</v>
          </cell>
          <cell r="K992">
            <v>5887</v>
          </cell>
          <cell r="L992">
            <v>5892</v>
          </cell>
          <cell r="M992">
            <v>5908</v>
          </cell>
          <cell r="N992">
            <v>5914</v>
          </cell>
          <cell r="O992">
            <v>6052</v>
          </cell>
        </row>
        <row r="993">
          <cell r="B993" t="str">
            <v>Pratt</v>
          </cell>
          <cell r="C993">
            <v>20151</v>
          </cell>
          <cell r="D993" t="str">
            <v>na</v>
          </cell>
        </row>
        <row r="994">
          <cell r="B994" t="str">
            <v>Pratt</v>
          </cell>
          <cell r="C994">
            <v>20151</v>
          </cell>
          <cell r="D994" t="str">
            <v>na</v>
          </cell>
        </row>
        <row r="995">
          <cell r="B995" t="str">
            <v>Pratt</v>
          </cell>
          <cell r="C995">
            <v>20151</v>
          </cell>
          <cell r="D995" t="str">
            <v>na</v>
          </cell>
        </row>
        <row r="996">
          <cell r="B996" t="str">
            <v>Pratt</v>
          </cell>
          <cell r="C996">
            <v>20151</v>
          </cell>
          <cell r="D996" t="str">
            <v>na</v>
          </cell>
          <cell r="I996">
            <v>36</v>
          </cell>
          <cell r="J996" t="str">
            <v>MPLSEA</v>
          </cell>
        </row>
        <row r="997">
          <cell r="B997" t="str">
            <v>Pratt</v>
          </cell>
          <cell r="C997">
            <v>20151</v>
          </cell>
          <cell r="D997">
            <v>72</v>
          </cell>
          <cell r="E997">
            <v>29.708333333333332</v>
          </cell>
          <cell r="F997">
            <v>32</v>
          </cell>
          <cell r="I997">
            <v>44</v>
          </cell>
          <cell r="J997" t="str">
            <v>MPLPER</v>
          </cell>
        </row>
        <row r="998">
          <cell r="B998" t="str">
            <v>Rawlins</v>
          </cell>
          <cell r="C998">
            <v>20153</v>
          </cell>
          <cell r="D998" t="str">
            <v>na</v>
          </cell>
          <cell r="G998">
            <v>29.53</v>
          </cell>
          <cell r="H998">
            <v>30</v>
          </cell>
        </row>
        <row r="999">
          <cell r="B999" t="str">
            <v>Rawlins</v>
          </cell>
          <cell r="C999">
            <v>20153</v>
          </cell>
          <cell r="D999">
            <v>5</v>
          </cell>
          <cell r="I999">
            <v>21</v>
          </cell>
          <cell r="J999">
            <v>1580</v>
          </cell>
          <cell r="K999">
            <v>1582</v>
          </cell>
          <cell r="L999">
            <v>1581</v>
          </cell>
          <cell r="M999">
            <v>1826</v>
          </cell>
          <cell r="N999">
            <v>2562</v>
          </cell>
        </row>
        <row r="1000">
          <cell r="B1000" t="str">
            <v>Rawlins</v>
          </cell>
          <cell r="C1000">
            <v>20153</v>
          </cell>
          <cell r="D1000">
            <v>1</v>
          </cell>
          <cell r="I1000">
            <v>24</v>
          </cell>
          <cell r="J1000">
            <v>1741</v>
          </cell>
        </row>
        <row r="1001">
          <cell r="B1001" t="str">
            <v>Rawlins</v>
          </cell>
          <cell r="C1001">
            <v>20153</v>
          </cell>
          <cell r="D1001">
            <v>1</v>
          </cell>
          <cell r="I1001">
            <v>29</v>
          </cell>
          <cell r="J1001">
            <v>1142</v>
          </cell>
        </row>
        <row r="1002">
          <cell r="B1002" t="str">
            <v>Rawlins</v>
          </cell>
          <cell r="C1002">
            <v>20153</v>
          </cell>
          <cell r="D1002">
            <v>3</v>
          </cell>
          <cell r="I1002">
            <v>31</v>
          </cell>
          <cell r="J1002">
            <v>1560</v>
          </cell>
          <cell r="K1002">
            <v>1859</v>
          </cell>
          <cell r="L1002">
            <v>1579</v>
          </cell>
        </row>
        <row r="1003">
          <cell r="B1003" t="str">
            <v>Rawlins</v>
          </cell>
          <cell r="C1003">
            <v>20153</v>
          </cell>
          <cell r="D1003">
            <v>1</v>
          </cell>
          <cell r="I1003">
            <v>36</v>
          </cell>
          <cell r="J1003">
            <v>1125</v>
          </cell>
        </row>
        <row r="1004">
          <cell r="B1004" t="str">
            <v>Rawlins</v>
          </cell>
          <cell r="C1004">
            <v>20153</v>
          </cell>
          <cell r="D1004">
            <v>4</v>
          </cell>
          <cell r="I1004">
            <v>39</v>
          </cell>
          <cell r="J1004">
            <v>1619</v>
          </cell>
          <cell r="K1004">
            <v>1620</v>
          </cell>
          <cell r="L1004">
            <v>1652</v>
          </cell>
          <cell r="M1004">
            <v>2310</v>
          </cell>
        </row>
        <row r="1005">
          <cell r="B1005" t="str">
            <v>Rawlins</v>
          </cell>
          <cell r="C1005">
            <v>20153</v>
          </cell>
          <cell r="D1005" t="str">
            <v>na</v>
          </cell>
        </row>
        <row r="1006">
          <cell r="B1006" t="str">
            <v>Rawlins</v>
          </cell>
          <cell r="C1006">
            <v>20153</v>
          </cell>
          <cell r="D1006" t="str">
            <v>na</v>
          </cell>
        </row>
        <row r="1007">
          <cell r="B1007" t="str">
            <v>Rawlins</v>
          </cell>
          <cell r="C1007">
            <v>20153</v>
          </cell>
          <cell r="D1007" t="str">
            <v>na</v>
          </cell>
        </row>
        <row r="1008">
          <cell r="B1008" t="str">
            <v>Rawlins</v>
          </cell>
          <cell r="C1008">
            <v>20153</v>
          </cell>
          <cell r="D1008" t="str">
            <v>na</v>
          </cell>
        </row>
        <row r="1009">
          <cell r="B1009" t="str">
            <v>Rawlins</v>
          </cell>
          <cell r="C1009">
            <v>20153</v>
          </cell>
          <cell r="D1009" t="str">
            <v>na</v>
          </cell>
          <cell r="I1009">
            <v>30</v>
          </cell>
          <cell r="J1009" t="str">
            <v>MPLSEA</v>
          </cell>
        </row>
        <row r="1010">
          <cell r="B1010" t="str">
            <v>Rawlins</v>
          </cell>
          <cell r="C1010">
            <v>20153</v>
          </cell>
          <cell r="D1010">
            <v>15</v>
          </cell>
          <cell r="E1010">
            <v>29.533333333333335</v>
          </cell>
          <cell r="F1010">
            <v>30</v>
          </cell>
          <cell r="I1010">
            <v>40</v>
          </cell>
          <cell r="J1010" t="str">
            <v>MPLPER</v>
          </cell>
        </row>
        <row r="1011">
          <cell r="B1011" t="str">
            <v>Reno</v>
          </cell>
          <cell r="C1011">
            <v>20155</v>
          </cell>
          <cell r="D1011" t="str">
            <v>na</v>
          </cell>
          <cell r="G1011">
            <v>40.26</v>
          </cell>
          <cell r="H1011">
            <v>40.880000000000003</v>
          </cell>
        </row>
        <row r="1012">
          <cell r="B1012" t="str">
            <v>Reno</v>
          </cell>
          <cell r="C1012">
            <v>20155</v>
          </cell>
          <cell r="D1012">
            <v>6</v>
          </cell>
          <cell r="I1012">
            <v>28</v>
          </cell>
          <cell r="J1012">
            <v>5505</v>
          </cell>
          <cell r="K1012">
            <v>5751</v>
          </cell>
          <cell r="L1012">
            <v>5844</v>
          </cell>
          <cell r="M1012">
            <v>5971</v>
          </cell>
          <cell r="N1012">
            <v>6346</v>
          </cell>
          <cell r="O1012">
            <v>9969</v>
          </cell>
        </row>
        <row r="1013">
          <cell r="B1013" t="str">
            <v>Reno</v>
          </cell>
          <cell r="C1013">
            <v>20155</v>
          </cell>
          <cell r="D1013">
            <v>13</v>
          </cell>
          <cell r="I1013">
            <v>31</v>
          </cell>
          <cell r="J1013">
            <v>5730</v>
          </cell>
          <cell r="K1013">
            <v>5831</v>
          </cell>
          <cell r="L1013">
            <v>5833</v>
          </cell>
          <cell r="M1013">
            <v>5835</v>
          </cell>
          <cell r="N1013">
            <v>5840</v>
          </cell>
          <cell r="O1013">
            <v>5907</v>
          </cell>
          <cell r="P1013">
            <v>5959</v>
          </cell>
          <cell r="Q1013">
            <v>5974</v>
          </cell>
          <cell r="R1013">
            <v>6347</v>
          </cell>
          <cell r="S1013">
            <v>6348</v>
          </cell>
          <cell r="T1013">
            <v>6349</v>
          </cell>
          <cell r="U1013">
            <v>6385</v>
          </cell>
          <cell r="V1013">
            <v>6386</v>
          </cell>
        </row>
        <row r="1014">
          <cell r="B1014" t="str">
            <v>Reno</v>
          </cell>
          <cell r="C1014">
            <v>20155</v>
          </cell>
          <cell r="D1014">
            <v>16</v>
          </cell>
          <cell r="I1014">
            <v>35</v>
          </cell>
          <cell r="J1014">
            <v>5560</v>
          </cell>
          <cell r="K1014">
            <v>5680</v>
          </cell>
          <cell r="L1014">
            <v>5710</v>
          </cell>
          <cell r="M1014">
            <v>5830</v>
          </cell>
          <cell r="N1014">
            <v>5832</v>
          </cell>
          <cell r="O1014">
            <v>5843</v>
          </cell>
          <cell r="P1014">
            <v>5845</v>
          </cell>
          <cell r="Q1014">
            <v>5846</v>
          </cell>
          <cell r="R1014">
            <v>5870</v>
          </cell>
          <cell r="S1014">
            <v>5871</v>
          </cell>
          <cell r="T1014">
            <v>5880</v>
          </cell>
          <cell r="U1014">
            <v>5881</v>
          </cell>
          <cell r="V1014">
            <v>5882</v>
          </cell>
          <cell r="W1014">
            <v>5927</v>
          </cell>
          <cell r="X1014">
            <v>5973</v>
          </cell>
          <cell r="Y1014">
            <v>6384</v>
          </cell>
        </row>
        <row r="1015">
          <cell r="B1015" t="str">
            <v>Reno</v>
          </cell>
          <cell r="C1015">
            <v>20155</v>
          </cell>
          <cell r="D1015">
            <v>16</v>
          </cell>
          <cell r="I1015">
            <v>39</v>
          </cell>
          <cell r="J1015">
            <v>5550</v>
          </cell>
          <cell r="K1015">
            <v>5675</v>
          </cell>
          <cell r="L1015">
            <v>5728</v>
          </cell>
          <cell r="M1015">
            <v>5800</v>
          </cell>
          <cell r="N1015">
            <v>5821</v>
          </cell>
          <cell r="O1015">
            <v>5822</v>
          </cell>
          <cell r="P1015">
            <v>5837</v>
          </cell>
          <cell r="Q1015">
            <v>5838</v>
          </cell>
          <cell r="R1015">
            <v>5842</v>
          </cell>
          <cell r="S1015">
            <v>5852</v>
          </cell>
          <cell r="T1015">
            <v>5883</v>
          </cell>
          <cell r="U1015">
            <v>5924</v>
          </cell>
          <cell r="V1015">
            <v>5942</v>
          </cell>
          <cell r="W1015">
            <v>5961</v>
          </cell>
          <cell r="X1015">
            <v>5975</v>
          </cell>
          <cell r="Y1015">
            <v>6490</v>
          </cell>
        </row>
        <row r="1016">
          <cell r="B1016" t="str">
            <v>Reno</v>
          </cell>
          <cell r="C1016">
            <v>20155</v>
          </cell>
          <cell r="D1016">
            <v>9</v>
          </cell>
          <cell r="I1016">
            <v>43</v>
          </cell>
          <cell r="J1016">
            <v>3405</v>
          </cell>
          <cell r="K1016">
            <v>5562</v>
          </cell>
          <cell r="L1016">
            <v>5720</v>
          </cell>
          <cell r="M1016">
            <v>5820</v>
          </cell>
          <cell r="N1016">
            <v>5902</v>
          </cell>
          <cell r="O1016">
            <v>5905</v>
          </cell>
          <cell r="P1016">
            <v>5906</v>
          </cell>
          <cell r="Q1016">
            <v>5913</v>
          </cell>
          <cell r="R1016">
            <v>5962</v>
          </cell>
        </row>
        <row r="1017">
          <cell r="B1017" t="str">
            <v>Reno</v>
          </cell>
          <cell r="C1017">
            <v>20155</v>
          </cell>
          <cell r="D1017">
            <v>16</v>
          </cell>
          <cell r="I1017">
            <v>46</v>
          </cell>
          <cell r="J1017">
            <v>3825</v>
          </cell>
          <cell r="K1017">
            <v>3847</v>
          </cell>
          <cell r="L1017">
            <v>3890</v>
          </cell>
          <cell r="M1017">
            <v>5722</v>
          </cell>
          <cell r="N1017">
            <v>5834</v>
          </cell>
          <cell r="O1017">
            <v>5839</v>
          </cell>
          <cell r="P1017">
            <v>5858</v>
          </cell>
          <cell r="Q1017">
            <v>5869</v>
          </cell>
          <cell r="R1017">
            <v>5912</v>
          </cell>
          <cell r="S1017">
            <v>5921</v>
          </cell>
          <cell r="T1017">
            <v>5943</v>
          </cell>
          <cell r="U1017">
            <v>5944</v>
          </cell>
          <cell r="V1017">
            <v>5945</v>
          </cell>
          <cell r="W1017">
            <v>5954</v>
          </cell>
          <cell r="X1017">
            <v>5956</v>
          </cell>
          <cell r="Y1017">
            <v>5970</v>
          </cell>
        </row>
        <row r="1018">
          <cell r="B1018" t="str">
            <v>Reno</v>
          </cell>
          <cell r="C1018">
            <v>20155</v>
          </cell>
          <cell r="D1018">
            <v>8</v>
          </cell>
          <cell r="I1018">
            <v>51</v>
          </cell>
          <cell r="J1018">
            <v>2266</v>
          </cell>
          <cell r="K1018">
            <v>3824</v>
          </cell>
          <cell r="L1018">
            <v>5750</v>
          </cell>
          <cell r="M1018">
            <v>5868</v>
          </cell>
          <cell r="N1018">
            <v>5901</v>
          </cell>
          <cell r="O1018">
            <v>5947</v>
          </cell>
          <cell r="P1018">
            <v>5955</v>
          </cell>
          <cell r="Q1018">
            <v>5960</v>
          </cell>
        </row>
        <row r="1019">
          <cell r="B1019" t="str">
            <v>Reno</v>
          </cell>
          <cell r="C1019">
            <v>20155</v>
          </cell>
          <cell r="D1019">
            <v>7</v>
          </cell>
          <cell r="I1019">
            <v>54</v>
          </cell>
          <cell r="J1019">
            <v>3843</v>
          </cell>
          <cell r="K1019">
            <v>3921</v>
          </cell>
          <cell r="L1019">
            <v>5867</v>
          </cell>
          <cell r="M1019">
            <v>5886</v>
          </cell>
          <cell r="N1019">
            <v>5908</v>
          </cell>
          <cell r="O1019">
            <v>5925</v>
          </cell>
          <cell r="P1019">
            <v>5926</v>
          </cell>
        </row>
        <row r="1020">
          <cell r="B1020" t="str">
            <v>Reno</v>
          </cell>
          <cell r="C1020">
            <v>20155</v>
          </cell>
          <cell r="D1020" t="str">
            <v>na</v>
          </cell>
        </row>
        <row r="1021">
          <cell r="B1021" t="str">
            <v>Reno</v>
          </cell>
          <cell r="C1021">
            <v>20155</v>
          </cell>
          <cell r="D1021" t="str">
            <v>na</v>
          </cell>
        </row>
        <row r="1022">
          <cell r="B1022" t="str">
            <v>Reno</v>
          </cell>
          <cell r="C1022">
            <v>20155</v>
          </cell>
          <cell r="D1022" t="str">
            <v>na</v>
          </cell>
          <cell r="I1022">
            <v>42</v>
          </cell>
          <cell r="J1022" t="str">
            <v>MPLSEA</v>
          </cell>
        </row>
        <row r="1023">
          <cell r="B1023" t="str">
            <v>Reno</v>
          </cell>
          <cell r="C1023">
            <v>20155</v>
          </cell>
          <cell r="D1023">
            <v>91</v>
          </cell>
          <cell r="E1023">
            <v>40.263736263736263</v>
          </cell>
          <cell r="F1023">
            <v>40.875</v>
          </cell>
          <cell r="I1023">
            <v>50</v>
          </cell>
          <cell r="J1023" t="str">
            <v>MPLPER</v>
          </cell>
        </row>
        <row r="1024">
          <cell r="B1024" t="str">
            <v>Republic</v>
          </cell>
          <cell r="C1024">
            <v>20157</v>
          </cell>
          <cell r="D1024" t="str">
            <v>na</v>
          </cell>
          <cell r="G1024">
            <v>49.41</v>
          </cell>
          <cell r="H1024">
            <v>51.71</v>
          </cell>
        </row>
        <row r="1025">
          <cell r="B1025" t="str">
            <v>Republic</v>
          </cell>
          <cell r="C1025">
            <v>20157</v>
          </cell>
          <cell r="D1025">
            <v>15</v>
          </cell>
          <cell r="I1025">
            <v>38</v>
          </cell>
          <cell r="J1025">
            <v>2111</v>
          </cell>
          <cell r="K1025">
            <v>2113</v>
          </cell>
          <cell r="L1025">
            <v>2260</v>
          </cell>
          <cell r="M1025">
            <v>2540</v>
          </cell>
          <cell r="N1025">
            <v>2542</v>
          </cell>
          <cell r="O1025">
            <v>2584</v>
          </cell>
          <cell r="P1025">
            <v>2720</v>
          </cell>
          <cell r="Q1025">
            <v>2740</v>
          </cell>
          <cell r="R1025">
            <v>3396</v>
          </cell>
          <cell r="S1025">
            <v>3493</v>
          </cell>
          <cell r="T1025">
            <v>3851</v>
          </cell>
          <cell r="U1025">
            <v>3879</v>
          </cell>
          <cell r="V1025">
            <v>3888</v>
          </cell>
          <cell r="W1025">
            <v>4715</v>
          </cell>
          <cell r="X1025">
            <v>4784</v>
          </cell>
        </row>
        <row r="1026">
          <cell r="B1026" t="str">
            <v>Republic</v>
          </cell>
          <cell r="C1026">
            <v>20157</v>
          </cell>
          <cell r="D1026">
            <v>5</v>
          </cell>
          <cell r="I1026">
            <v>43</v>
          </cell>
          <cell r="J1026">
            <v>2234</v>
          </cell>
          <cell r="K1026">
            <v>2664</v>
          </cell>
          <cell r="L1026">
            <v>3553</v>
          </cell>
          <cell r="M1026">
            <v>3831</v>
          </cell>
          <cell r="N1026">
            <v>3886</v>
          </cell>
        </row>
        <row r="1027">
          <cell r="B1027" t="str">
            <v>Republic</v>
          </cell>
          <cell r="C1027">
            <v>20157</v>
          </cell>
          <cell r="D1027">
            <v>14</v>
          </cell>
          <cell r="I1027">
            <v>47</v>
          </cell>
          <cell r="J1027">
            <v>2519</v>
          </cell>
          <cell r="K1027">
            <v>2522</v>
          </cell>
          <cell r="L1027">
            <v>2617</v>
          </cell>
          <cell r="M1027">
            <v>3391</v>
          </cell>
          <cell r="N1027">
            <v>3404</v>
          </cell>
          <cell r="O1027">
            <v>3492</v>
          </cell>
          <cell r="P1027">
            <v>3537</v>
          </cell>
          <cell r="Q1027">
            <v>3826</v>
          </cell>
          <cell r="R1027">
            <v>3830</v>
          </cell>
          <cell r="S1027">
            <v>3848</v>
          </cell>
          <cell r="T1027">
            <v>3870</v>
          </cell>
          <cell r="U1027">
            <v>3872</v>
          </cell>
          <cell r="V1027">
            <v>3878</v>
          </cell>
          <cell r="W1027">
            <v>4785</v>
          </cell>
        </row>
        <row r="1028">
          <cell r="B1028" t="str">
            <v>Republic</v>
          </cell>
          <cell r="C1028">
            <v>20157</v>
          </cell>
          <cell r="D1028">
            <v>5</v>
          </cell>
          <cell r="I1028">
            <v>52</v>
          </cell>
          <cell r="J1028">
            <v>2614</v>
          </cell>
          <cell r="K1028">
            <v>3402</v>
          </cell>
          <cell r="L1028">
            <v>3844</v>
          </cell>
          <cell r="M1028">
            <v>3868</v>
          </cell>
          <cell r="N1028">
            <v>4783</v>
          </cell>
        </row>
        <row r="1029">
          <cell r="B1029" t="str">
            <v>Republic</v>
          </cell>
          <cell r="C1029">
            <v>20157</v>
          </cell>
          <cell r="D1029">
            <v>11</v>
          </cell>
          <cell r="I1029">
            <v>56</v>
          </cell>
          <cell r="J1029">
            <v>2236</v>
          </cell>
          <cell r="K1029">
            <v>2366</v>
          </cell>
          <cell r="L1029">
            <v>2613</v>
          </cell>
          <cell r="M1029">
            <v>3030</v>
          </cell>
          <cell r="N1029">
            <v>3770</v>
          </cell>
          <cell r="O1029">
            <v>3820</v>
          </cell>
          <cell r="P1029">
            <v>3825</v>
          </cell>
          <cell r="Q1029">
            <v>3828</v>
          </cell>
          <cell r="R1029">
            <v>3866</v>
          </cell>
          <cell r="S1029">
            <v>3874</v>
          </cell>
          <cell r="T1029">
            <v>7129</v>
          </cell>
        </row>
        <row r="1030">
          <cell r="B1030" t="str">
            <v>Republic</v>
          </cell>
          <cell r="C1030">
            <v>20157</v>
          </cell>
          <cell r="D1030">
            <v>5</v>
          </cell>
          <cell r="I1030">
            <v>61</v>
          </cell>
          <cell r="J1030">
            <v>3577</v>
          </cell>
          <cell r="K1030">
            <v>3593</v>
          </cell>
          <cell r="L1030">
            <v>3725</v>
          </cell>
          <cell r="M1030">
            <v>3824</v>
          </cell>
          <cell r="N1030">
            <v>3864</v>
          </cell>
        </row>
        <row r="1031">
          <cell r="B1031" t="str">
            <v>Republic</v>
          </cell>
          <cell r="C1031">
            <v>20157</v>
          </cell>
          <cell r="D1031">
            <v>6</v>
          </cell>
          <cell r="I1031">
            <v>65</v>
          </cell>
          <cell r="J1031">
            <v>2266</v>
          </cell>
          <cell r="K1031">
            <v>2347</v>
          </cell>
          <cell r="L1031">
            <v>3561</v>
          </cell>
          <cell r="M1031">
            <v>3755</v>
          </cell>
          <cell r="N1031">
            <v>3775</v>
          </cell>
          <cell r="O1031">
            <v>7122</v>
          </cell>
        </row>
        <row r="1032">
          <cell r="B1032" t="str">
            <v>Republic</v>
          </cell>
          <cell r="C1032">
            <v>20157</v>
          </cell>
          <cell r="D1032" t="str">
            <v>na</v>
          </cell>
        </row>
        <row r="1033">
          <cell r="B1033" t="str">
            <v>Republic</v>
          </cell>
          <cell r="C1033">
            <v>20157</v>
          </cell>
          <cell r="D1033" t="str">
            <v>na</v>
          </cell>
        </row>
        <row r="1034">
          <cell r="B1034" t="str">
            <v>Republic</v>
          </cell>
          <cell r="C1034">
            <v>20157</v>
          </cell>
          <cell r="D1034" t="str">
            <v>na</v>
          </cell>
        </row>
        <row r="1035">
          <cell r="B1035" t="str">
            <v>Republic</v>
          </cell>
          <cell r="C1035">
            <v>20157</v>
          </cell>
          <cell r="D1035" t="str">
            <v>na</v>
          </cell>
          <cell r="I1035">
            <v>46</v>
          </cell>
          <cell r="J1035" t="str">
            <v>MPLSEA</v>
          </cell>
        </row>
        <row r="1036">
          <cell r="B1036" t="str">
            <v>Republic</v>
          </cell>
          <cell r="C1036">
            <v>20157</v>
          </cell>
          <cell r="D1036">
            <v>61</v>
          </cell>
          <cell r="E1036">
            <v>49.409836065573771</v>
          </cell>
          <cell r="F1036">
            <v>51.714285714285715</v>
          </cell>
          <cell r="I1036">
            <v>52</v>
          </cell>
          <cell r="J1036" t="str">
            <v>MPLPER</v>
          </cell>
        </row>
        <row r="1037">
          <cell r="B1037" t="str">
            <v>Rice</v>
          </cell>
          <cell r="C1037">
            <v>20159</v>
          </cell>
          <cell r="D1037" t="str">
            <v>na</v>
          </cell>
          <cell r="G1037">
            <v>35.32</v>
          </cell>
          <cell r="H1037">
            <v>38.29</v>
          </cell>
        </row>
        <row r="1038">
          <cell r="B1038" t="str">
            <v>Rice</v>
          </cell>
          <cell r="C1038">
            <v>20159</v>
          </cell>
          <cell r="D1038">
            <v>19</v>
          </cell>
          <cell r="I1038">
            <v>27</v>
          </cell>
          <cell r="J1038">
            <v>3396</v>
          </cell>
          <cell r="K1038">
            <v>5710</v>
          </cell>
          <cell r="L1038">
            <v>5971</v>
          </cell>
          <cell r="M1038">
            <v>3361</v>
          </cell>
          <cell r="N1038">
            <v>3381</v>
          </cell>
          <cell r="O1038">
            <v>3392</v>
          </cell>
          <cell r="P1038">
            <v>3923</v>
          </cell>
          <cell r="Q1038">
            <v>4705</v>
          </cell>
          <cell r="R1038">
            <v>5505</v>
          </cell>
          <cell r="S1038">
            <v>5562</v>
          </cell>
          <cell r="T1038">
            <v>5630</v>
          </cell>
          <cell r="U1038">
            <v>5751</v>
          </cell>
          <cell r="V1038">
            <v>5845</v>
          </cell>
          <cell r="W1038">
            <v>5884</v>
          </cell>
          <cell r="X1038">
            <v>5906</v>
          </cell>
          <cell r="Y1038">
            <v>5907</v>
          </cell>
          <cell r="Z1038">
            <v>5913</v>
          </cell>
          <cell r="AA1038">
            <v>5927</v>
          </cell>
          <cell r="AB1038">
            <v>5941</v>
          </cell>
        </row>
        <row r="1039">
          <cell r="B1039" t="str">
            <v>Rice</v>
          </cell>
          <cell r="C1039">
            <v>20159</v>
          </cell>
          <cell r="D1039">
            <v>16</v>
          </cell>
          <cell r="I1039">
            <v>31</v>
          </cell>
          <cell r="J1039">
            <v>3391</v>
          </cell>
          <cell r="K1039">
            <v>3829</v>
          </cell>
          <cell r="L1039">
            <v>3833</v>
          </cell>
          <cell r="M1039">
            <v>3849</v>
          </cell>
          <cell r="N1039">
            <v>4565</v>
          </cell>
          <cell r="O1039">
            <v>5633</v>
          </cell>
          <cell r="P1039">
            <v>5670</v>
          </cell>
          <cell r="Q1039">
            <v>5745</v>
          </cell>
          <cell r="R1039">
            <v>5830</v>
          </cell>
          <cell r="S1039">
            <v>5881</v>
          </cell>
          <cell r="T1039">
            <v>5882</v>
          </cell>
          <cell r="U1039">
            <v>5883</v>
          </cell>
          <cell r="V1039">
            <v>5902</v>
          </cell>
          <cell r="W1039">
            <v>5929</v>
          </cell>
          <cell r="X1039">
            <v>5942</v>
          </cell>
          <cell r="Y1039">
            <v>5973</v>
          </cell>
        </row>
        <row r="1040">
          <cell r="B1040" t="str">
            <v>Rice</v>
          </cell>
          <cell r="C1040">
            <v>20159</v>
          </cell>
          <cell r="D1040">
            <v>14</v>
          </cell>
          <cell r="I1040">
            <v>35</v>
          </cell>
          <cell r="J1040">
            <v>5550</v>
          </cell>
          <cell r="K1040">
            <v>3390</v>
          </cell>
          <cell r="L1040">
            <v>3825</v>
          </cell>
          <cell r="M1040">
            <v>5722</v>
          </cell>
          <cell r="N1040">
            <v>5730</v>
          </cell>
          <cell r="O1040">
            <v>5742</v>
          </cell>
          <cell r="P1040">
            <v>5831</v>
          </cell>
          <cell r="Q1040">
            <v>5861</v>
          </cell>
          <cell r="R1040">
            <v>5868</v>
          </cell>
          <cell r="S1040">
            <v>5873</v>
          </cell>
          <cell r="T1040">
            <v>5876</v>
          </cell>
          <cell r="U1040">
            <v>5928</v>
          </cell>
          <cell r="V1040">
            <v>5975</v>
          </cell>
          <cell r="W1040">
            <v>6224</v>
          </cell>
        </row>
        <row r="1041">
          <cell r="B1041" t="str">
            <v>Rice</v>
          </cell>
          <cell r="C1041">
            <v>20159</v>
          </cell>
          <cell r="D1041">
            <v>10</v>
          </cell>
          <cell r="I1041">
            <v>39</v>
          </cell>
          <cell r="J1041">
            <v>3844</v>
          </cell>
          <cell r="K1041">
            <v>3890</v>
          </cell>
          <cell r="L1041">
            <v>3921</v>
          </cell>
          <cell r="M1041">
            <v>5833</v>
          </cell>
          <cell r="N1041">
            <v>5910</v>
          </cell>
          <cell r="O1041">
            <v>5912</v>
          </cell>
          <cell r="P1041">
            <v>5935</v>
          </cell>
          <cell r="Q1041">
            <v>5944</v>
          </cell>
          <cell r="R1041">
            <v>5970</v>
          </cell>
          <cell r="S1041">
            <v>6330</v>
          </cell>
        </row>
        <row r="1042">
          <cell r="B1042" t="str">
            <v>Rice</v>
          </cell>
          <cell r="C1042">
            <v>20159</v>
          </cell>
          <cell r="D1042">
            <v>7</v>
          </cell>
          <cell r="I1042">
            <v>42</v>
          </cell>
          <cell r="J1042">
            <v>5891</v>
          </cell>
          <cell r="K1042">
            <v>3824</v>
          </cell>
          <cell r="L1042">
            <v>3843</v>
          </cell>
          <cell r="M1042">
            <v>5800</v>
          </cell>
          <cell r="N1042">
            <v>5821</v>
          </cell>
          <cell r="O1042">
            <v>5822</v>
          </cell>
          <cell r="P1042">
            <v>5893</v>
          </cell>
        </row>
        <row r="1043">
          <cell r="B1043" t="str">
            <v>Rice</v>
          </cell>
          <cell r="C1043">
            <v>20159</v>
          </cell>
          <cell r="D1043">
            <v>4</v>
          </cell>
          <cell r="I1043">
            <v>45</v>
          </cell>
          <cell r="J1043">
            <v>3720</v>
          </cell>
          <cell r="K1043">
            <v>5728</v>
          </cell>
          <cell r="L1043">
            <v>5909</v>
          </cell>
          <cell r="M1043">
            <v>5943</v>
          </cell>
        </row>
        <row r="1044">
          <cell r="B1044" t="str">
            <v>Rice</v>
          </cell>
          <cell r="C1044">
            <v>20159</v>
          </cell>
          <cell r="D1044">
            <v>8</v>
          </cell>
          <cell r="I1044">
            <v>49</v>
          </cell>
          <cell r="J1044">
            <v>2266</v>
          </cell>
          <cell r="K1044">
            <v>3561</v>
          </cell>
          <cell r="L1044">
            <v>3755</v>
          </cell>
          <cell r="M1044">
            <v>5324</v>
          </cell>
          <cell r="N1044">
            <v>5355</v>
          </cell>
          <cell r="O1044">
            <v>5675</v>
          </cell>
          <cell r="P1044">
            <v>5750</v>
          </cell>
          <cell r="Q1044">
            <v>5820</v>
          </cell>
        </row>
        <row r="1045">
          <cell r="B1045" t="str">
            <v>Rice</v>
          </cell>
          <cell r="C1045">
            <v>20159</v>
          </cell>
          <cell r="D1045" t="str">
            <v>na</v>
          </cell>
        </row>
        <row r="1046">
          <cell r="B1046" t="str">
            <v>Rice</v>
          </cell>
          <cell r="C1046">
            <v>20159</v>
          </cell>
          <cell r="D1046" t="str">
            <v>na</v>
          </cell>
        </row>
        <row r="1047">
          <cell r="B1047" t="str">
            <v>Rice</v>
          </cell>
          <cell r="C1047">
            <v>20159</v>
          </cell>
          <cell r="D1047" t="str">
            <v>na</v>
          </cell>
        </row>
        <row r="1048">
          <cell r="B1048" t="str">
            <v>Rice</v>
          </cell>
          <cell r="C1048">
            <v>20159</v>
          </cell>
          <cell r="D1048" t="str">
            <v>na</v>
          </cell>
          <cell r="I1048">
            <v>44</v>
          </cell>
          <cell r="J1048" t="str">
            <v>MPLSEA</v>
          </cell>
        </row>
        <row r="1049">
          <cell r="B1049" t="str">
            <v>Rice</v>
          </cell>
          <cell r="C1049">
            <v>20159</v>
          </cell>
          <cell r="D1049">
            <v>78</v>
          </cell>
          <cell r="E1049">
            <v>35.320512820512818</v>
          </cell>
          <cell r="F1049">
            <v>38.285714285714285</v>
          </cell>
          <cell r="I1049">
            <v>52</v>
          </cell>
          <cell r="J1049" t="str">
            <v>MPLPER</v>
          </cell>
        </row>
        <row r="1050">
          <cell r="B1050" t="str">
            <v>Riley</v>
          </cell>
          <cell r="C1050">
            <v>20161</v>
          </cell>
          <cell r="D1050" t="str">
            <v>na</v>
          </cell>
          <cell r="G1050">
            <v>56.47</v>
          </cell>
          <cell r="H1050">
            <v>55.38</v>
          </cell>
        </row>
        <row r="1051">
          <cell r="B1051" t="str">
            <v>Riley</v>
          </cell>
          <cell r="C1051">
            <v>20161</v>
          </cell>
          <cell r="D1051">
            <v>11</v>
          </cell>
          <cell r="I1051">
            <v>38</v>
          </cell>
          <cell r="J1051">
            <v>4590</v>
          </cell>
          <cell r="K1051">
            <v>4725</v>
          </cell>
          <cell r="L1051">
            <v>4010</v>
          </cell>
          <cell r="M1051">
            <v>4530</v>
          </cell>
          <cell r="N1051">
            <v>4545</v>
          </cell>
          <cell r="O1051">
            <v>4550</v>
          </cell>
          <cell r="P1051">
            <v>4555</v>
          </cell>
          <cell r="Q1051">
            <v>4832</v>
          </cell>
          <cell r="R1051">
            <v>7083</v>
          </cell>
          <cell r="S1051">
            <v>7088</v>
          </cell>
          <cell r="T1051">
            <v>7095</v>
          </cell>
        </row>
        <row r="1052">
          <cell r="B1052" t="str">
            <v>Riley</v>
          </cell>
          <cell r="C1052">
            <v>20161</v>
          </cell>
          <cell r="D1052">
            <v>8</v>
          </cell>
          <cell r="I1052">
            <v>42</v>
          </cell>
          <cell r="J1052">
            <v>3391</v>
          </cell>
          <cell r="K1052">
            <v>3633</v>
          </cell>
          <cell r="L1052">
            <v>4051</v>
          </cell>
          <cell r="M1052">
            <v>4525</v>
          </cell>
          <cell r="N1052">
            <v>7058</v>
          </cell>
          <cell r="O1052">
            <v>7070</v>
          </cell>
          <cell r="P1052">
            <v>7119</v>
          </cell>
          <cell r="Q1052">
            <v>7740</v>
          </cell>
        </row>
        <row r="1053">
          <cell r="B1053" t="str">
            <v>Riley</v>
          </cell>
          <cell r="C1053">
            <v>20161</v>
          </cell>
          <cell r="D1053">
            <v>10</v>
          </cell>
          <cell r="I1053">
            <v>48</v>
          </cell>
          <cell r="J1053">
            <v>3545</v>
          </cell>
          <cell r="K1053">
            <v>4053</v>
          </cell>
          <cell r="L1053">
            <v>4150</v>
          </cell>
          <cell r="M1053">
            <v>4625</v>
          </cell>
          <cell r="N1053">
            <v>4630</v>
          </cell>
          <cell r="O1053">
            <v>4655</v>
          </cell>
          <cell r="P1053">
            <v>7040</v>
          </cell>
          <cell r="Q1053">
            <v>7132</v>
          </cell>
          <cell r="R1053">
            <v>7245</v>
          </cell>
          <cell r="S1053">
            <v>7416</v>
          </cell>
        </row>
        <row r="1054">
          <cell r="B1054" t="str">
            <v>Riley</v>
          </cell>
          <cell r="C1054">
            <v>20161</v>
          </cell>
          <cell r="D1054">
            <v>11</v>
          </cell>
          <cell r="I1054">
            <v>53</v>
          </cell>
          <cell r="J1054">
            <v>4673</v>
          </cell>
          <cell r="K1054">
            <v>4052</v>
          </cell>
          <cell r="L1054">
            <v>4400</v>
          </cell>
          <cell r="M1054">
            <v>4674</v>
          </cell>
          <cell r="N1054">
            <v>4784</v>
          </cell>
          <cell r="O1054">
            <v>7028</v>
          </cell>
          <cell r="P1054">
            <v>7055</v>
          </cell>
          <cell r="Q1054">
            <v>7105</v>
          </cell>
          <cell r="R1054">
            <v>7415</v>
          </cell>
          <cell r="S1054">
            <v>7500</v>
          </cell>
          <cell r="T1054">
            <v>7684</v>
          </cell>
        </row>
        <row r="1055">
          <cell r="B1055" t="str">
            <v>Riley</v>
          </cell>
          <cell r="C1055">
            <v>20161</v>
          </cell>
          <cell r="D1055">
            <v>12</v>
          </cell>
          <cell r="I1055">
            <v>58</v>
          </cell>
          <cell r="J1055">
            <v>3830</v>
          </cell>
          <cell r="K1055">
            <v>3831</v>
          </cell>
          <cell r="L1055">
            <v>3844</v>
          </cell>
          <cell r="M1055">
            <v>3884</v>
          </cell>
          <cell r="N1055">
            <v>3886</v>
          </cell>
          <cell r="O1055">
            <v>3920</v>
          </cell>
          <cell r="P1055">
            <v>3923</v>
          </cell>
          <cell r="Q1055">
            <v>4671</v>
          </cell>
          <cell r="R1055">
            <v>4783</v>
          </cell>
          <cell r="S1055">
            <v>7005</v>
          </cell>
          <cell r="T1055">
            <v>7109</v>
          </cell>
          <cell r="U1055">
            <v>7682</v>
          </cell>
        </row>
        <row r="1056">
          <cell r="B1056" t="str">
            <v>Riley</v>
          </cell>
          <cell r="C1056">
            <v>20161</v>
          </cell>
          <cell r="D1056">
            <v>15</v>
          </cell>
          <cell r="I1056">
            <v>63</v>
          </cell>
          <cell r="J1056">
            <v>3825</v>
          </cell>
          <cell r="K1056">
            <v>3828</v>
          </cell>
          <cell r="L1056">
            <v>4350</v>
          </cell>
          <cell r="M1056">
            <v>4700</v>
          </cell>
          <cell r="N1056">
            <v>4781</v>
          </cell>
          <cell r="O1056">
            <v>4782</v>
          </cell>
          <cell r="P1056">
            <v>7006</v>
          </cell>
          <cell r="Q1056">
            <v>7036</v>
          </cell>
          <cell r="R1056">
            <v>7104</v>
          </cell>
          <cell r="S1056">
            <v>7155</v>
          </cell>
          <cell r="T1056">
            <v>7233</v>
          </cell>
          <cell r="U1056">
            <v>7502</v>
          </cell>
          <cell r="V1056">
            <v>7683</v>
          </cell>
          <cell r="W1056">
            <v>7690</v>
          </cell>
          <cell r="X1056">
            <v>7742</v>
          </cell>
        </row>
        <row r="1057">
          <cell r="B1057" t="str">
            <v>Riley</v>
          </cell>
          <cell r="C1057">
            <v>20161</v>
          </cell>
          <cell r="D1057">
            <v>11</v>
          </cell>
          <cell r="I1057">
            <v>68</v>
          </cell>
          <cell r="J1057">
            <v>3561</v>
          </cell>
          <cell r="K1057">
            <v>3827</v>
          </cell>
          <cell r="L1057">
            <v>3843</v>
          </cell>
          <cell r="M1057">
            <v>3919</v>
          </cell>
          <cell r="N1057">
            <v>4050</v>
          </cell>
          <cell r="O1057">
            <v>4151</v>
          </cell>
          <cell r="P1057">
            <v>7031</v>
          </cell>
          <cell r="Q1057">
            <v>7107</v>
          </cell>
          <cell r="R1057">
            <v>7123</v>
          </cell>
          <cell r="S1057">
            <v>7209</v>
          </cell>
          <cell r="T1057">
            <v>7681</v>
          </cell>
        </row>
        <row r="1058">
          <cell r="B1058" t="str">
            <v>Riley</v>
          </cell>
          <cell r="C1058">
            <v>20161</v>
          </cell>
          <cell r="D1058">
            <v>12</v>
          </cell>
          <cell r="I1058">
            <v>73</v>
          </cell>
          <cell r="J1058">
            <v>3775</v>
          </cell>
          <cell r="K1058">
            <v>4018</v>
          </cell>
          <cell r="L1058">
            <v>7050</v>
          </cell>
          <cell r="M1058">
            <v>7106</v>
          </cell>
          <cell r="N1058">
            <v>7170</v>
          </cell>
          <cell r="O1058">
            <v>7171</v>
          </cell>
          <cell r="P1058">
            <v>7173</v>
          </cell>
          <cell r="Q1058">
            <v>7174</v>
          </cell>
          <cell r="R1058">
            <v>7176</v>
          </cell>
          <cell r="S1058">
            <v>7213</v>
          </cell>
          <cell r="T1058">
            <v>7214</v>
          </cell>
          <cell r="U1058">
            <v>7680</v>
          </cell>
        </row>
        <row r="1059">
          <cell r="B1059" t="str">
            <v>Riley</v>
          </cell>
          <cell r="C1059">
            <v>20161</v>
          </cell>
          <cell r="D1059" t="str">
            <v>na</v>
          </cell>
        </row>
        <row r="1060">
          <cell r="B1060" t="str">
            <v>Riley</v>
          </cell>
          <cell r="C1060">
            <v>20161</v>
          </cell>
          <cell r="D1060" t="str">
            <v>na</v>
          </cell>
        </row>
        <row r="1061">
          <cell r="B1061" t="str">
            <v>Riley</v>
          </cell>
          <cell r="C1061">
            <v>20161</v>
          </cell>
          <cell r="D1061" t="str">
            <v>na</v>
          </cell>
          <cell r="I1061">
            <v>58</v>
          </cell>
          <cell r="J1061" t="str">
            <v>MPLSEA</v>
          </cell>
        </row>
        <row r="1062">
          <cell r="B1062" t="str">
            <v>Riley</v>
          </cell>
          <cell r="C1062">
            <v>20161</v>
          </cell>
          <cell r="D1062">
            <v>90</v>
          </cell>
          <cell r="E1062">
            <v>56.466666666666669</v>
          </cell>
          <cell r="F1062">
            <v>55.375</v>
          </cell>
          <cell r="I1062">
            <v>62</v>
          </cell>
          <cell r="J1062" t="str">
            <v>MPLPER</v>
          </cell>
        </row>
        <row r="1063">
          <cell r="B1063" t="str">
            <v>Rooks</v>
          </cell>
          <cell r="C1063">
            <v>20163</v>
          </cell>
          <cell r="D1063" t="str">
            <v>na</v>
          </cell>
          <cell r="G1063">
            <v>31.34</v>
          </cell>
          <cell r="H1063">
            <v>33.5</v>
          </cell>
        </row>
        <row r="1064">
          <cell r="B1064" t="str">
            <v>Rooks</v>
          </cell>
          <cell r="C1064">
            <v>20163</v>
          </cell>
          <cell r="D1064">
            <v>10</v>
          </cell>
          <cell r="I1064">
            <v>23</v>
          </cell>
          <cell r="J1064">
            <v>2959</v>
          </cell>
          <cell r="K1064">
            <v>2114</v>
          </cell>
          <cell r="L1064">
            <v>2537</v>
          </cell>
          <cell r="M1064">
            <v>2546</v>
          </cell>
          <cell r="N1064">
            <v>2549</v>
          </cell>
          <cell r="O1064">
            <v>2558</v>
          </cell>
          <cell r="P1064">
            <v>2660</v>
          </cell>
          <cell r="Q1064">
            <v>2760</v>
          </cell>
          <cell r="R1064">
            <v>2955</v>
          </cell>
          <cell r="S1064">
            <v>2960</v>
          </cell>
        </row>
        <row r="1065">
          <cell r="B1065" t="str">
            <v>Rooks</v>
          </cell>
          <cell r="C1065">
            <v>20163</v>
          </cell>
          <cell r="D1065">
            <v>13</v>
          </cell>
          <cell r="I1065">
            <v>26</v>
          </cell>
          <cell r="J1065">
            <v>2100</v>
          </cell>
          <cell r="K1065">
            <v>2107</v>
          </cell>
          <cell r="L1065">
            <v>2112</v>
          </cell>
          <cell r="M1065">
            <v>2113</v>
          </cell>
          <cell r="N1065">
            <v>2330</v>
          </cell>
          <cell r="O1065">
            <v>2331</v>
          </cell>
          <cell r="P1065">
            <v>2540</v>
          </cell>
          <cell r="Q1065">
            <v>2560</v>
          </cell>
          <cell r="R1065">
            <v>2658</v>
          </cell>
          <cell r="S1065">
            <v>2748</v>
          </cell>
          <cell r="T1065">
            <v>2753</v>
          </cell>
          <cell r="U1065">
            <v>2754</v>
          </cell>
          <cell r="V1065">
            <v>2953</v>
          </cell>
        </row>
        <row r="1066">
          <cell r="B1066" t="str">
            <v>Rooks</v>
          </cell>
          <cell r="C1066">
            <v>20163</v>
          </cell>
          <cell r="D1066">
            <v>8</v>
          </cell>
          <cell r="I1066">
            <v>29</v>
          </cell>
          <cell r="J1066">
            <v>2202</v>
          </cell>
          <cell r="K1066">
            <v>2235</v>
          </cell>
          <cell r="L1066">
            <v>2366</v>
          </cell>
          <cell r="M1066">
            <v>2524</v>
          </cell>
          <cell r="N1066">
            <v>2767</v>
          </cell>
          <cell r="O1066">
            <v>2828</v>
          </cell>
          <cell r="P1066">
            <v>2957</v>
          </cell>
          <cell r="Q1066">
            <v>3765</v>
          </cell>
        </row>
        <row r="1067">
          <cell r="B1067" t="str">
            <v>Rooks</v>
          </cell>
          <cell r="C1067">
            <v>20163</v>
          </cell>
          <cell r="D1067">
            <v>7</v>
          </cell>
          <cell r="I1067">
            <v>32</v>
          </cell>
          <cell r="J1067">
            <v>2205</v>
          </cell>
          <cell r="K1067">
            <v>2365</v>
          </cell>
          <cell r="L1067">
            <v>2511</v>
          </cell>
          <cell r="M1067">
            <v>2513</v>
          </cell>
          <cell r="N1067">
            <v>2520</v>
          </cell>
          <cell r="O1067">
            <v>2521</v>
          </cell>
          <cell r="P1067">
            <v>2632</v>
          </cell>
        </row>
        <row r="1068">
          <cell r="B1068" t="str">
            <v>Rooks</v>
          </cell>
          <cell r="C1068">
            <v>20163</v>
          </cell>
          <cell r="D1068">
            <v>10</v>
          </cell>
          <cell r="I1068">
            <v>35</v>
          </cell>
          <cell r="J1068">
            <v>2236</v>
          </cell>
          <cell r="K1068">
            <v>2347</v>
          </cell>
          <cell r="L1068">
            <v>2375</v>
          </cell>
          <cell r="M1068">
            <v>2510</v>
          </cell>
          <cell r="N1068">
            <v>2518</v>
          </cell>
          <cell r="O1068">
            <v>2519</v>
          </cell>
          <cell r="P1068">
            <v>2605</v>
          </cell>
          <cell r="Q1068">
            <v>2606</v>
          </cell>
          <cell r="R1068">
            <v>2820</v>
          </cell>
          <cell r="S1068">
            <v>3593</v>
          </cell>
        </row>
        <row r="1069">
          <cell r="B1069" t="str">
            <v>Rooks</v>
          </cell>
          <cell r="C1069">
            <v>20163</v>
          </cell>
          <cell r="D1069">
            <v>9</v>
          </cell>
          <cell r="I1069">
            <v>38</v>
          </cell>
          <cell r="J1069">
            <v>2264</v>
          </cell>
          <cell r="K1069">
            <v>2574</v>
          </cell>
          <cell r="L1069">
            <v>2614</v>
          </cell>
          <cell r="M1069">
            <v>2617</v>
          </cell>
          <cell r="N1069">
            <v>2620</v>
          </cell>
          <cell r="O1069">
            <v>2623</v>
          </cell>
          <cell r="P1069">
            <v>2670</v>
          </cell>
          <cell r="Q1069">
            <v>2817</v>
          </cell>
          <cell r="R1069">
            <v>2819</v>
          </cell>
        </row>
        <row r="1070">
          <cell r="B1070" t="str">
            <v>Rooks</v>
          </cell>
          <cell r="C1070">
            <v>20163</v>
          </cell>
          <cell r="D1070">
            <v>6</v>
          </cell>
          <cell r="I1070">
            <v>41</v>
          </cell>
          <cell r="J1070">
            <v>2612</v>
          </cell>
          <cell r="K1070">
            <v>2613</v>
          </cell>
          <cell r="L1070">
            <v>2622</v>
          </cell>
          <cell r="M1070">
            <v>2625</v>
          </cell>
          <cell r="N1070">
            <v>2667</v>
          </cell>
          <cell r="O1070">
            <v>2668</v>
          </cell>
        </row>
        <row r="1071">
          <cell r="B1071" t="str">
            <v>Rooks</v>
          </cell>
          <cell r="C1071">
            <v>20163</v>
          </cell>
          <cell r="D1071">
            <v>1</v>
          </cell>
          <cell r="I1071">
            <v>44</v>
          </cell>
          <cell r="J1071">
            <v>3755</v>
          </cell>
        </row>
        <row r="1072">
          <cell r="B1072" t="str">
            <v>Rooks</v>
          </cell>
          <cell r="C1072">
            <v>20163</v>
          </cell>
          <cell r="D1072" t="str">
            <v>na</v>
          </cell>
        </row>
        <row r="1073">
          <cell r="B1073" t="str">
            <v>Rooks</v>
          </cell>
          <cell r="C1073">
            <v>20163</v>
          </cell>
          <cell r="D1073" t="str">
            <v>na</v>
          </cell>
        </row>
        <row r="1074">
          <cell r="B1074" t="str">
            <v>Rooks</v>
          </cell>
          <cell r="C1074">
            <v>20163</v>
          </cell>
          <cell r="D1074" t="str">
            <v>na</v>
          </cell>
          <cell r="I1074">
            <v>36</v>
          </cell>
          <cell r="J1074" t="str">
            <v>MPLSEA</v>
          </cell>
        </row>
        <row r="1075">
          <cell r="B1075" t="str">
            <v>Rooks</v>
          </cell>
          <cell r="C1075">
            <v>20163</v>
          </cell>
          <cell r="D1075">
            <v>64</v>
          </cell>
          <cell r="E1075">
            <v>31.34375</v>
          </cell>
          <cell r="F1075">
            <v>33.5</v>
          </cell>
          <cell r="I1075">
            <v>44</v>
          </cell>
          <cell r="J1075" t="str">
            <v>MPLPER</v>
          </cell>
        </row>
        <row r="1076">
          <cell r="B1076" t="str">
            <v>Rush</v>
          </cell>
          <cell r="C1076">
            <v>20165</v>
          </cell>
          <cell r="D1076" t="str">
            <v>na</v>
          </cell>
          <cell r="G1076">
            <v>30.89</v>
          </cell>
          <cell r="H1076">
            <v>33.5</v>
          </cell>
        </row>
        <row r="1077">
          <cell r="B1077" t="str">
            <v>Rush</v>
          </cell>
          <cell r="C1077">
            <v>20165</v>
          </cell>
          <cell r="D1077">
            <v>11</v>
          </cell>
          <cell r="I1077">
            <v>23</v>
          </cell>
          <cell r="J1077">
            <v>2726</v>
          </cell>
          <cell r="K1077">
            <v>2750</v>
          </cell>
          <cell r="L1077">
            <v>2959</v>
          </cell>
          <cell r="M1077">
            <v>2113</v>
          </cell>
          <cell r="N1077">
            <v>2521</v>
          </cell>
          <cell r="O1077">
            <v>2536</v>
          </cell>
          <cell r="P1077">
            <v>2546</v>
          </cell>
          <cell r="Q1077">
            <v>2592</v>
          </cell>
          <cell r="R1077">
            <v>2594</v>
          </cell>
          <cell r="S1077">
            <v>2601</v>
          </cell>
          <cell r="T1077">
            <v>2703</v>
          </cell>
        </row>
        <row r="1078">
          <cell r="B1078" t="str">
            <v>Rush</v>
          </cell>
          <cell r="C1078">
            <v>20165</v>
          </cell>
          <cell r="D1078">
            <v>2</v>
          </cell>
          <cell r="I1078">
            <v>26</v>
          </cell>
          <cell r="J1078">
            <v>2953</v>
          </cell>
          <cell r="K1078">
            <v>2618</v>
          </cell>
        </row>
        <row r="1079">
          <cell r="B1079" t="str">
            <v>Rush</v>
          </cell>
          <cell r="C1079">
            <v>20165</v>
          </cell>
          <cell r="D1079">
            <v>4</v>
          </cell>
          <cell r="I1079">
            <v>29</v>
          </cell>
          <cell r="J1079">
            <v>2747</v>
          </cell>
          <cell r="K1079">
            <v>2201</v>
          </cell>
          <cell r="L1079">
            <v>2617</v>
          </cell>
          <cell r="M1079">
            <v>2701</v>
          </cell>
        </row>
        <row r="1080">
          <cell r="B1080" t="str">
            <v>Rush</v>
          </cell>
          <cell r="C1080">
            <v>20165</v>
          </cell>
          <cell r="D1080">
            <v>4</v>
          </cell>
          <cell r="I1080">
            <v>32</v>
          </cell>
          <cell r="J1080">
            <v>2951</v>
          </cell>
          <cell r="K1080">
            <v>2519</v>
          </cell>
          <cell r="L1080">
            <v>2630</v>
          </cell>
          <cell r="M1080">
            <v>2632</v>
          </cell>
        </row>
        <row r="1081">
          <cell r="B1081" t="str">
            <v>Rush</v>
          </cell>
          <cell r="C1081">
            <v>20165</v>
          </cell>
          <cell r="D1081">
            <v>7</v>
          </cell>
          <cell r="I1081">
            <v>35</v>
          </cell>
          <cell r="J1081">
            <v>2817</v>
          </cell>
          <cell r="K1081">
            <v>2829</v>
          </cell>
          <cell r="L1081">
            <v>2235</v>
          </cell>
          <cell r="M1081">
            <v>2365</v>
          </cell>
          <cell r="N1081">
            <v>2518</v>
          </cell>
          <cell r="O1081">
            <v>2614</v>
          </cell>
          <cell r="P1081">
            <v>2615</v>
          </cell>
        </row>
        <row r="1082">
          <cell r="B1082" t="str">
            <v>Rush</v>
          </cell>
          <cell r="C1082">
            <v>20165</v>
          </cell>
          <cell r="D1082">
            <v>3</v>
          </cell>
          <cell r="I1082">
            <v>38</v>
          </cell>
          <cell r="J1082">
            <v>2815</v>
          </cell>
          <cell r="K1082">
            <v>2347</v>
          </cell>
          <cell r="L1082">
            <v>2613</v>
          </cell>
        </row>
        <row r="1083">
          <cell r="B1083" t="str">
            <v>Rush</v>
          </cell>
          <cell r="C1083">
            <v>20165</v>
          </cell>
          <cell r="D1083">
            <v>1</v>
          </cell>
          <cell r="I1083">
            <v>41</v>
          </cell>
          <cell r="J1083">
            <v>2236</v>
          </cell>
        </row>
        <row r="1084">
          <cell r="B1084" t="str">
            <v>Rush</v>
          </cell>
          <cell r="C1084">
            <v>20165</v>
          </cell>
          <cell r="D1084">
            <v>3</v>
          </cell>
          <cell r="I1084">
            <v>44</v>
          </cell>
          <cell r="J1084">
            <v>2310</v>
          </cell>
          <cell r="K1084">
            <v>2375</v>
          </cell>
          <cell r="L1084">
            <v>2612</v>
          </cell>
        </row>
        <row r="1085">
          <cell r="B1085" t="str">
            <v>Rush</v>
          </cell>
          <cell r="C1085">
            <v>20165</v>
          </cell>
          <cell r="D1085" t="str">
            <v>na</v>
          </cell>
        </row>
        <row r="1086">
          <cell r="B1086" t="str">
            <v>Rush</v>
          </cell>
          <cell r="C1086">
            <v>20165</v>
          </cell>
          <cell r="D1086" t="str">
            <v>na</v>
          </cell>
        </row>
        <row r="1087">
          <cell r="B1087" t="str">
            <v>Rush</v>
          </cell>
          <cell r="C1087">
            <v>20165</v>
          </cell>
          <cell r="D1087" t="str">
            <v>na</v>
          </cell>
          <cell r="I1087">
            <v>36</v>
          </cell>
          <cell r="J1087" t="str">
            <v>MPLSEA</v>
          </cell>
        </row>
        <row r="1088">
          <cell r="B1088" t="str">
            <v>Rush</v>
          </cell>
          <cell r="C1088">
            <v>20165</v>
          </cell>
          <cell r="D1088">
            <v>35</v>
          </cell>
          <cell r="E1088">
            <v>30.885714285714286</v>
          </cell>
          <cell r="F1088">
            <v>33.5</v>
          </cell>
          <cell r="I1088">
            <v>44</v>
          </cell>
          <cell r="J1088" t="str">
            <v>MPLPER</v>
          </cell>
        </row>
        <row r="1089">
          <cell r="B1089" t="str">
            <v>Russell</v>
          </cell>
          <cell r="C1089">
            <v>20167</v>
          </cell>
          <cell r="D1089" t="str">
            <v>na</v>
          </cell>
          <cell r="G1089">
            <v>32.880000000000003</v>
          </cell>
          <cell r="H1089">
            <v>35</v>
          </cell>
        </row>
        <row r="1090">
          <cell r="B1090" t="str">
            <v>Russell</v>
          </cell>
          <cell r="C1090">
            <v>20167</v>
          </cell>
          <cell r="D1090">
            <v>13</v>
          </cell>
          <cell r="I1090">
            <v>24</v>
          </cell>
          <cell r="J1090">
            <v>3396</v>
          </cell>
          <cell r="K1090">
            <v>2726</v>
          </cell>
          <cell r="L1090">
            <v>2113</v>
          </cell>
          <cell r="M1090">
            <v>2521</v>
          </cell>
          <cell r="N1090">
            <v>2524</v>
          </cell>
          <cell r="O1090">
            <v>2536</v>
          </cell>
          <cell r="P1090">
            <v>2540</v>
          </cell>
          <cell r="Q1090">
            <v>2594</v>
          </cell>
          <cell r="R1090">
            <v>2598</v>
          </cell>
          <cell r="S1090">
            <v>2660</v>
          </cell>
          <cell r="T1090">
            <v>2720</v>
          </cell>
          <cell r="U1090">
            <v>3366</v>
          </cell>
          <cell r="V1090">
            <v>3367</v>
          </cell>
        </row>
        <row r="1091">
          <cell r="B1091" t="str">
            <v>Russell</v>
          </cell>
          <cell r="C1091">
            <v>20167</v>
          </cell>
          <cell r="D1091">
            <v>5</v>
          </cell>
          <cell r="I1091">
            <v>27</v>
          </cell>
          <cell r="J1091">
            <v>2333</v>
          </cell>
          <cell r="K1091">
            <v>2592</v>
          </cell>
          <cell r="L1091">
            <v>2600</v>
          </cell>
          <cell r="M1091">
            <v>2736</v>
          </cell>
          <cell r="N1091">
            <v>2953</v>
          </cell>
        </row>
        <row r="1092">
          <cell r="B1092" t="str">
            <v>Russell</v>
          </cell>
          <cell r="C1092">
            <v>20167</v>
          </cell>
          <cell r="D1092">
            <v>7</v>
          </cell>
          <cell r="I1092">
            <v>30</v>
          </cell>
          <cell r="J1092">
            <v>2201</v>
          </cell>
          <cell r="K1092">
            <v>2234</v>
          </cell>
          <cell r="L1092">
            <v>2618</v>
          </cell>
          <cell r="M1092">
            <v>2632</v>
          </cell>
          <cell r="N1092">
            <v>2701</v>
          </cell>
          <cell r="O1092">
            <v>2951</v>
          </cell>
          <cell r="P1092">
            <v>3391</v>
          </cell>
        </row>
        <row r="1093">
          <cell r="B1093" t="str">
            <v>Russell</v>
          </cell>
          <cell r="C1093">
            <v>20167</v>
          </cell>
          <cell r="D1093">
            <v>7</v>
          </cell>
          <cell r="I1093">
            <v>33</v>
          </cell>
          <cell r="J1093">
            <v>2225</v>
          </cell>
          <cell r="K1093">
            <v>2360</v>
          </cell>
          <cell r="L1093">
            <v>2519</v>
          </cell>
          <cell r="M1093">
            <v>2534</v>
          </cell>
          <cell r="N1093">
            <v>2606</v>
          </cell>
          <cell r="O1093">
            <v>2614</v>
          </cell>
          <cell r="P1093">
            <v>2817</v>
          </cell>
        </row>
        <row r="1094">
          <cell r="B1094" t="str">
            <v>Russell</v>
          </cell>
          <cell r="C1094">
            <v>20167</v>
          </cell>
          <cell r="D1094">
            <v>4</v>
          </cell>
          <cell r="I1094">
            <v>37</v>
          </cell>
          <cell r="J1094">
            <v>2616</v>
          </cell>
          <cell r="K1094">
            <v>2617</v>
          </cell>
          <cell r="L1094">
            <v>2625</v>
          </cell>
          <cell r="M1094">
            <v>2728</v>
          </cell>
        </row>
        <row r="1095">
          <cell r="B1095" t="str">
            <v>Russell</v>
          </cell>
          <cell r="C1095">
            <v>20167</v>
          </cell>
          <cell r="D1095">
            <v>4</v>
          </cell>
          <cell r="I1095">
            <v>40</v>
          </cell>
          <cell r="J1095">
            <v>2612</v>
          </cell>
          <cell r="K1095">
            <v>2613</v>
          </cell>
          <cell r="L1095">
            <v>2633</v>
          </cell>
          <cell r="M1095">
            <v>3492</v>
          </cell>
        </row>
        <row r="1096">
          <cell r="B1096" t="str">
            <v>Russell</v>
          </cell>
          <cell r="C1096">
            <v>20167</v>
          </cell>
          <cell r="D1096">
            <v>4</v>
          </cell>
          <cell r="I1096">
            <v>43</v>
          </cell>
          <cell r="J1096">
            <v>2605</v>
          </cell>
          <cell r="K1096">
            <v>3491</v>
          </cell>
          <cell r="L1096">
            <v>3593</v>
          </cell>
          <cell r="M1096">
            <v>3824</v>
          </cell>
        </row>
        <row r="1097">
          <cell r="B1097" t="str">
            <v>Russell</v>
          </cell>
          <cell r="C1097">
            <v>20167</v>
          </cell>
          <cell r="D1097">
            <v>6</v>
          </cell>
          <cell r="I1097">
            <v>46</v>
          </cell>
          <cell r="J1097">
            <v>2236</v>
          </cell>
          <cell r="K1097">
            <v>2264</v>
          </cell>
          <cell r="L1097">
            <v>2347</v>
          </cell>
          <cell r="M1097">
            <v>2375</v>
          </cell>
          <cell r="N1097">
            <v>3720</v>
          </cell>
          <cell r="O1097">
            <v>3755</v>
          </cell>
        </row>
        <row r="1098">
          <cell r="B1098" t="str">
            <v>Russell</v>
          </cell>
          <cell r="C1098">
            <v>20167</v>
          </cell>
          <cell r="D1098" t="str">
            <v>na</v>
          </cell>
        </row>
        <row r="1099">
          <cell r="B1099" t="str">
            <v>Russell</v>
          </cell>
          <cell r="C1099">
            <v>20167</v>
          </cell>
          <cell r="D1099" t="str">
            <v>na</v>
          </cell>
        </row>
        <row r="1100">
          <cell r="B1100" t="str">
            <v>Russell</v>
          </cell>
          <cell r="C1100">
            <v>20167</v>
          </cell>
          <cell r="D1100" t="str">
            <v>na</v>
          </cell>
          <cell r="I1100">
            <v>40</v>
          </cell>
          <cell r="J1100" t="str">
            <v>MPLSEA</v>
          </cell>
        </row>
        <row r="1101">
          <cell r="B1101" t="str">
            <v>Russell</v>
          </cell>
          <cell r="C1101">
            <v>20167</v>
          </cell>
          <cell r="D1101">
            <v>50</v>
          </cell>
          <cell r="E1101">
            <v>32.880000000000003</v>
          </cell>
          <cell r="F1101">
            <v>35</v>
          </cell>
          <cell r="I1101">
            <v>48</v>
          </cell>
          <cell r="J1101" t="str">
            <v>MPLPER</v>
          </cell>
        </row>
        <row r="1102">
          <cell r="B1102" t="str">
            <v>Saline</v>
          </cell>
          <cell r="C1102">
            <v>20169</v>
          </cell>
          <cell r="D1102" t="str">
            <v>na</v>
          </cell>
          <cell r="G1102">
            <v>43.37</v>
          </cell>
          <cell r="H1102">
            <v>40.119999999999997</v>
          </cell>
        </row>
        <row r="1103">
          <cell r="B1103" t="str">
            <v>Saline</v>
          </cell>
          <cell r="C1103">
            <v>20169</v>
          </cell>
          <cell r="D1103">
            <v>5</v>
          </cell>
          <cell r="I1103">
            <v>28</v>
          </cell>
          <cell r="J1103">
            <v>4555</v>
          </cell>
          <cell r="K1103">
            <v>4570</v>
          </cell>
          <cell r="L1103">
            <v>4720</v>
          </cell>
          <cell r="M1103">
            <v>9989</v>
          </cell>
          <cell r="N1103">
            <v>3396</v>
          </cell>
        </row>
        <row r="1104">
          <cell r="B1104" t="str">
            <v>Saline</v>
          </cell>
          <cell r="C1104">
            <v>20169</v>
          </cell>
          <cell r="D1104">
            <v>2</v>
          </cell>
          <cell r="I1104">
            <v>31</v>
          </cell>
          <cell r="J1104">
            <v>3350</v>
          </cell>
          <cell r="K1104">
            <v>3617</v>
          </cell>
        </row>
        <row r="1105">
          <cell r="B1105" t="str">
            <v>Saline</v>
          </cell>
          <cell r="C1105">
            <v>20169</v>
          </cell>
          <cell r="D1105">
            <v>2</v>
          </cell>
          <cell r="I1105">
            <v>35</v>
          </cell>
          <cell r="J1105">
            <v>4673</v>
          </cell>
          <cell r="K1105">
            <v>3391</v>
          </cell>
        </row>
        <row r="1106">
          <cell r="B1106" t="str">
            <v>Saline</v>
          </cell>
          <cell r="C1106">
            <v>20169</v>
          </cell>
          <cell r="D1106">
            <v>5</v>
          </cell>
          <cell r="I1106">
            <v>38</v>
          </cell>
          <cell r="J1106">
            <v>3826</v>
          </cell>
          <cell r="K1106">
            <v>3830</v>
          </cell>
          <cell r="L1106">
            <v>3832</v>
          </cell>
          <cell r="M1106">
            <v>3900</v>
          </cell>
          <cell r="N1106">
            <v>3404</v>
          </cell>
        </row>
        <row r="1107">
          <cell r="B1107" t="str">
            <v>Saline</v>
          </cell>
          <cell r="C1107">
            <v>20169</v>
          </cell>
          <cell r="D1107">
            <v>6</v>
          </cell>
          <cell r="I1107">
            <v>42</v>
          </cell>
          <cell r="J1107">
            <v>3890</v>
          </cell>
          <cell r="K1107">
            <v>4671</v>
          </cell>
          <cell r="L1107">
            <v>2366</v>
          </cell>
          <cell r="M1107">
            <v>3402</v>
          </cell>
          <cell r="N1107">
            <v>3403</v>
          </cell>
          <cell r="O1107">
            <v>3633</v>
          </cell>
        </row>
        <row r="1108">
          <cell r="B1108" t="str">
            <v>Saline</v>
          </cell>
          <cell r="C1108">
            <v>20169</v>
          </cell>
          <cell r="D1108">
            <v>2</v>
          </cell>
          <cell r="I1108">
            <v>45</v>
          </cell>
          <cell r="J1108">
            <v>3844</v>
          </cell>
          <cell r="K1108">
            <v>3492</v>
          </cell>
        </row>
        <row r="1109">
          <cell r="B1109" t="str">
            <v>Saline</v>
          </cell>
          <cell r="C1109">
            <v>20169</v>
          </cell>
          <cell r="D1109">
            <v>13</v>
          </cell>
          <cell r="I1109">
            <v>49</v>
          </cell>
          <cell r="J1109">
            <v>3825</v>
          </cell>
          <cell r="K1109">
            <v>3827</v>
          </cell>
          <cell r="L1109">
            <v>3843</v>
          </cell>
          <cell r="M1109">
            <v>3918</v>
          </cell>
          <cell r="N1109">
            <v>3921</v>
          </cell>
          <cell r="O1109">
            <v>3824</v>
          </cell>
          <cell r="P1109">
            <v>2177</v>
          </cell>
          <cell r="Q1109">
            <v>2310</v>
          </cell>
          <cell r="R1109">
            <v>3250</v>
          </cell>
          <cell r="S1109">
            <v>3401</v>
          </cell>
          <cell r="T1109">
            <v>3491</v>
          </cell>
          <cell r="U1109">
            <v>3521</v>
          </cell>
          <cell r="V1109">
            <v>3561</v>
          </cell>
        </row>
        <row r="1110">
          <cell r="B1110" t="str">
            <v>Saline</v>
          </cell>
          <cell r="C1110">
            <v>20169</v>
          </cell>
          <cell r="D1110">
            <v>8</v>
          </cell>
          <cell r="I1110">
            <v>53</v>
          </cell>
          <cell r="J1110">
            <v>2179</v>
          </cell>
          <cell r="K1110">
            <v>2266</v>
          </cell>
          <cell r="L1110">
            <v>2347</v>
          </cell>
          <cell r="M1110">
            <v>2375</v>
          </cell>
          <cell r="N1110">
            <v>3715</v>
          </cell>
          <cell r="O1110">
            <v>3725</v>
          </cell>
          <cell r="P1110">
            <v>3755</v>
          </cell>
          <cell r="Q1110">
            <v>3775</v>
          </cell>
        </row>
        <row r="1111">
          <cell r="B1111" t="str">
            <v>Saline</v>
          </cell>
          <cell r="C1111">
            <v>20169</v>
          </cell>
          <cell r="D1111" t="str">
            <v>na</v>
          </cell>
        </row>
        <row r="1112">
          <cell r="B1112" t="str">
            <v>Saline</v>
          </cell>
          <cell r="C1112">
            <v>20169</v>
          </cell>
          <cell r="D1112" t="str">
            <v>na</v>
          </cell>
        </row>
        <row r="1113">
          <cell r="B1113" t="str">
            <v>Saline</v>
          </cell>
          <cell r="C1113">
            <v>20169</v>
          </cell>
          <cell r="D1113" t="str">
            <v>na</v>
          </cell>
          <cell r="I1113">
            <v>46</v>
          </cell>
          <cell r="J1113" t="str">
            <v>MPLSEA</v>
          </cell>
        </row>
        <row r="1114">
          <cell r="B1114" t="str">
            <v>Saline</v>
          </cell>
          <cell r="C1114">
            <v>20169</v>
          </cell>
          <cell r="D1114">
            <v>43</v>
          </cell>
          <cell r="E1114">
            <v>43.372093023255815</v>
          </cell>
          <cell r="F1114">
            <v>40.125</v>
          </cell>
          <cell r="I1114">
            <v>52</v>
          </cell>
          <cell r="J1114" t="str">
            <v>MPLPER</v>
          </cell>
        </row>
        <row r="1115">
          <cell r="B1115" t="str">
            <v>Scott</v>
          </cell>
          <cell r="C1115">
            <v>20171</v>
          </cell>
          <cell r="D1115" t="str">
            <v>na</v>
          </cell>
          <cell r="G1115">
            <v>31.49</v>
          </cell>
          <cell r="H1115">
            <v>32</v>
          </cell>
        </row>
        <row r="1116">
          <cell r="B1116" t="str">
            <v>Scott</v>
          </cell>
          <cell r="C1116">
            <v>20171</v>
          </cell>
          <cell r="D1116">
            <v>9</v>
          </cell>
          <cell r="I1116">
            <v>22</v>
          </cell>
          <cell r="J1116">
            <v>2714</v>
          </cell>
          <cell r="K1116">
            <v>2562</v>
          </cell>
          <cell r="L1116">
            <v>1122</v>
          </cell>
          <cell r="M1116">
            <v>1580</v>
          </cell>
          <cell r="N1116">
            <v>1658</v>
          </cell>
          <cell r="O1116">
            <v>1691</v>
          </cell>
          <cell r="P1116">
            <v>1707</v>
          </cell>
          <cell r="Q1116">
            <v>1984</v>
          </cell>
          <cell r="R1116">
            <v>2568</v>
          </cell>
        </row>
        <row r="1117">
          <cell r="B1117" t="str">
            <v>Scott</v>
          </cell>
          <cell r="C1117">
            <v>20171</v>
          </cell>
          <cell r="D1117">
            <v>4</v>
          </cell>
          <cell r="I1117">
            <v>25</v>
          </cell>
          <cell r="J1117">
            <v>1704</v>
          </cell>
          <cell r="K1117">
            <v>1705</v>
          </cell>
          <cell r="L1117">
            <v>1741</v>
          </cell>
          <cell r="M1117">
            <v>1868</v>
          </cell>
        </row>
        <row r="1118">
          <cell r="B1118" t="str">
            <v>Scott</v>
          </cell>
          <cell r="C1118">
            <v>20171</v>
          </cell>
          <cell r="D1118">
            <v>1</v>
          </cell>
          <cell r="I1118">
            <v>28</v>
          </cell>
          <cell r="J1118">
            <v>1391</v>
          </cell>
        </row>
        <row r="1119">
          <cell r="B1119" t="str">
            <v>Scott</v>
          </cell>
          <cell r="C1119">
            <v>20171</v>
          </cell>
          <cell r="D1119">
            <v>2</v>
          </cell>
          <cell r="I1119">
            <v>31</v>
          </cell>
          <cell r="J1119">
            <v>1672</v>
          </cell>
          <cell r="K1119">
            <v>1867</v>
          </cell>
        </row>
        <row r="1120">
          <cell r="B1120" t="str">
            <v>Scott</v>
          </cell>
          <cell r="C1120">
            <v>20171</v>
          </cell>
          <cell r="D1120">
            <v>5</v>
          </cell>
          <cell r="I1120">
            <v>33</v>
          </cell>
          <cell r="J1120">
            <v>5228</v>
          </cell>
          <cell r="K1120">
            <v>1859</v>
          </cell>
          <cell r="L1120">
            <v>1668</v>
          </cell>
          <cell r="M1120">
            <v>1670</v>
          </cell>
          <cell r="N1120">
            <v>1762</v>
          </cell>
        </row>
        <row r="1121">
          <cell r="B1121" t="str">
            <v>Scott</v>
          </cell>
          <cell r="C1121">
            <v>20171</v>
          </cell>
          <cell r="D1121">
            <v>4</v>
          </cell>
          <cell r="I1121">
            <v>36</v>
          </cell>
          <cell r="J1121">
            <v>1125</v>
          </cell>
          <cell r="K1121">
            <v>1344</v>
          </cell>
          <cell r="L1121">
            <v>1857</v>
          </cell>
          <cell r="M1121">
            <v>1861</v>
          </cell>
        </row>
        <row r="1122">
          <cell r="B1122" t="str">
            <v>Scott</v>
          </cell>
          <cell r="C1122">
            <v>20171</v>
          </cell>
          <cell r="D1122">
            <v>5</v>
          </cell>
          <cell r="I1122">
            <v>39</v>
          </cell>
          <cell r="J1122">
            <v>1345</v>
          </cell>
          <cell r="K1122">
            <v>1667</v>
          </cell>
          <cell r="L1122">
            <v>1761</v>
          </cell>
          <cell r="M1122">
            <v>1810</v>
          </cell>
          <cell r="N1122">
            <v>2235</v>
          </cell>
        </row>
        <row r="1123">
          <cell r="B1123" t="str">
            <v>Scott</v>
          </cell>
          <cell r="C1123">
            <v>20171</v>
          </cell>
          <cell r="D1123">
            <v>5</v>
          </cell>
          <cell r="I1123">
            <v>42</v>
          </cell>
          <cell r="J1123">
            <v>1422</v>
          </cell>
          <cell r="K1123">
            <v>1438</v>
          </cell>
          <cell r="L1123">
            <v>1619</v>
          </cell>
          <cell r="M1123">
            <v>1856</v>
          </cell>
          <cell r="N1123">
            <v>2686</v>
          </cell>
        </row>
        <row r="1124">
          <cell r="B1124" t="str">
            <v>Scott</v>
          </cell>
          <cell r="C1124">
            <v>20171</v>
          </cell>
          <cell r="D1124" t="str">
            <v>na</v>
          </cell>
        </row>
        <row r="1125">
          <cell r="B1125" t="str">
            <v>Scott</v>
          </cell>
          <cell r="C1125">
            <v>20171</v>
          </cell>
          <cell r="D1125" t="str">
            <v>na</v>
          </cell>
        </row>
        <row r="1126">
          <cell r="B1126" t="str">
            <v>Scott</v>
          </cell>
          <cell r="C1126">
            <v>20171</v>
          </cell>
          <cell r="D1126" t="str">
            <v>na</v>
          </cell>
          <cell r="I1126">
            <v>28</v>
          </cell>
          <cell r="J1126" t="str">
            <v>MPLSEA</v>
          </cell>
        </row>
        <row r="1127">
          <cell r="B1127" t="str">
            <v>Scott</v>
          </cell>
          <cell r="C1127">
            <v>20171</v>
          </cell>
          <cell r="D1127">
            <v>35</v>
          </cell>
          <cell r="E1127">
            <v>31.485714285714284</v>
          </cell>
          <cell r="F1127">
            <v>32</v>
          </cell>
          <cell r="I1127">
            <v>38</v>
          </cell>
          <cell r="J1127" t="str">
            <v>MPLPER</v>
          </cell>
        </row>
        <row r="1128">
          <cell r="B1128" t="str">
            <v>Sedgwick</v>
          </cell>
          <cell r="C1128">
            <v>20173</v>
          </cell>
          <cell r="D1128" t="str">
            <v>na</v>
          </cell>
          <cell r="G1128">
            <v>37.43</v>
          </cell>
          <cell r="H1128">
            <v>37.29</v>
          </cell>
        </row>
        <row r="1129">
          <cell r="B1129" t="str">
            <v>Sedgwick</v>
          </cell>
          <cell r="C1129">
            <v>20173</v>
          </cell>
          <cell r="D1129">
            <v>13</v>
          </cell>
          <cell r="I1129">
            <v>27</v>
          </cell>
          <cell r="J1129">
            <v>3930</v>
          </cell>
          <cell r="K1129">
            <v>5464</v>
          </cell>
          <cell r="L1129">
            <v>5480</v>
          </cell>
          <cell r="M1129">
            <v>5836</v>
          </cell>
          <cell r="N1129">
            <v>5841</v>
          </cell>
          <cell r="O1129">
            <v>5845</v>
          </cell>
          <cell r="P1129">
            <v>5850</v>
          </cell>
          <cell r="Q1129">
            <v>5856</v>
          </cell>
          <cell r="R1129">
            <v>6060</v>
          </cell>
          <cell r="S1129">
            <v>6250</v>
          </cell>
          <cell r="T1129">
            <v>6252</v>
          </cell>
          <cell r="U1129">
            <v>6347</v>
          </cell>
          <cell r="V1129">
            <v>6443</v>
          </cell>
        </row>
        <row r="1130">
          <cell r="B1130" t="str">
            <v>Sedgwick</v>
          </cell>
          <cell r="C1130">
            <v>20173</v>
          </cell>
          <cell r="D1130">
            <v>10</v>
          </cell>
          <cell r="I1130">
            <v>30</v>
          </cell>
          <cell r="J1130">
            <v>4570</v>
          </cell>
          <cell r="K1130">
            <v>4674</v>
          </cell>
          <cell r="L1130">
            <v>5560</v>
          </cell>
          <cell r="M1130">
            <v>5633</v>
          </cell>
          <cell r="N1130">
            <v>5672</v>
          </cell>
          <cell r="O1130">
            <v>5941</v>
          </cell>
          <cell r="P1130">
            <v>6346</v>
          </cell>
          <cell r="Q1130">
            <v>6420</v>
          </cell>
          <cell r="R1130">
            <v>6423</v>
          </cell>
          <cell r="S1130">
            <v>6442</v>
          </cell>
        </row>
        <row r="1131">
          <cell r="B1131" t="str">
            <v>Sedgwick</v>
          </cell>
          <cell r="C1131">
            <v>20173</v>
          </cell>
          <cell r="D1131">
            <v>15</v>
          </cell>
          <cell r="I1131">
            <v>34</v>
          </cell>
          <cell r="J1131">
            <v>2152</v>
          </cell>
          <cell r="K1131">
            <v>3858</v>
          </cell>
          <cell r="L1131">
            <v>3911</v>
          </cell>
          <cell r="M1131">
            <v>4673</v>
          </cell>
          <cell r="N1131">
            <v>5550</v>
          </cell>
          <cell r="O1131">
            <v>4670</v>
          </cell>
          <cell r="P1131">
            <v>5858</v>
          </cell>
          <cell r="Q1131">
            <v>5869</v>
          </cell>
          <cell r="R1131">
            <v>5928</v>
          </cell>
          <cell r="S1131">
            <v>5958</v>
          </cell>
          <cell r="T1131">
            <v>5979</v>
          </cell>
          <cell r="U1131">
            <v>6228</v>
          </cell>
          <cell r="V1131">
            <v>6348</v>
          </cell>
          <cell r="W1131">
            <v>6364</v>
          </cell>
          <cell r="X1131">
            <v>6419</v>
          </cell>
        </row>
        <row r="1132">
          <cell r="B1132" t="str">
            <v>Sedgwick</v>
          </cell>
          <cell r="C1132">
            <v>20173</v>
          </cell>
          <cell r="D1132">
            <v>8</v>
          </cell>
          <cell r="I1132">
            <v>37</v>
          </cell>
          <cell r="J1132">
            <v>3857</v>
          </cell>
          <cell r="K1132">
            <v>4671</v>
          </cell>
          <cell r="L1132">
            <v>5675</v>
          </cell>
          <cell r="M1132">
            <v>5879</v>
          </cell>
          <cell r="N1132">
            <v>5957</v>
          </cell>
          <cell r="O1132">
            <v>5978</v>
          </cell>
          <cell r="P1132">
            <v>6057</v>
          </cell>
          <cell r="Q1132">
            <v>6370</v>
          </cell>
        </row>
        <row r="1133">
          <cell r="B1133" t="str">
            <v>Sedgwick</v>
          </cell>
          <cell r="C1133">
            <v>20173</v>
          </cell>
          <cell r="D1133">
            <v>15</v>
          </cell>
          <cell r="I1133">
            <v>41</v>
          </cell>
          <cell r="J1133">
            <v>3890</v>
          </cell>
          <cell r="K1133">
            <v>3843</v>
          </cell>
          <cell r="L1133">
            <v>3891</v>
          </cell>
          <cell r="M1133">
            <v>3921</v>
          </cell>
          <cell r="N1133">
            <v>5832</v>
          </cell>
          <cell r="O1133">
            <v>5894</v>
          </cell>
          <cell r="P1133">
            <v>5924</v>
          </cell>
          <cell r="Q1133">
            <v>5967</v>
          </cell>
          <cell r="R1133">
            <v>5970</v>
          </cell>
          <cell r="S1133">
            <v>6051</v>
          </cell>
          <cell r="T1133">
            <v>6220</v>
          </cell>
          <cell r="U1133">
            <v>6224</v>
          </cell>
          <cell r="V1133">
            <v>6254</v>
          </cell>
          <cell r="W1133">
            <v>6321</v>
          </cell>
          <cell r="X1133">
            <v>6369</v>
          </cell>
        </row>
        <row r="1134">
          <cell r="B1134" t="str">
            <v>Sedgwick</v>
          </cell>
          <cell r="C1134">
            <v>20173</v>
          </cell>
          <cell r="D1134">
            <v>16</v>
          </cell>
          <cell r="I1134">
            <v>44</v>
          </cell>
          <cell r="J1134">
            <v>5324</v>
          </cell>
          <cell r="K1134">
            <v>3825</v>
          </cell>
          <cell r="L1134">
            <v>5868</v>
          </cell>
          <cell r="M1134">
            <v>5892</v>
          </cell>
          <cell r="N1134">
            <v>5896</v>
          </cell>
          <cell r="O1134">
            <v>5909</v>
          </cell>
          <cell r="P1134">
            <v>5926</v>
          </cell>
          <cell r="Q1134">
            <v>5956</v>
          </cell>
          <cell r="R1134">
            <v>5977</v>
          </cell>
          <cell r="S1134">
            <v>6052</v>
          </cell>
          <cell r="T1134">
            <v>6236</v>
          </cell>
          <cell r="U1134">
            <v>6320</v>
          </cell>
          <cell r="V1134">
            <v>6323</v>
          </cell>
          <cell r="W1134">
            <v>6330</v>
          </cell>
          <cell r="X1134">
            <v>6244</v>
          </cell>
          <cell r="Y1134">
            <v>6246</v>
          </cell>
        </row>
        <row r="1135">
          <cell r="B1135" t="str">
            <v>Sedgwick</v>
          </cell>
          <cell r="C1135">
            <v>20173</v>
          </cell>
          <cell r="D1135">
            <v>10</v>
          </cell>
          <cell r="I1135">
            <v>48</v>
          </cell>
          <cell r="J1135">
            <v>3725</v>
          </cell>
          <cell r="K1135">
            <v>3824</v>
          </cell>
          <cell r="L1135">
            <v>5867</v>
          </cell>
          <cell r="M1135">
            <v>5891</v>
          </cell>
          <cell r="N1135">
            <v>5893</v>
          </cell>
          <cell r="O1135">
            <v>5908</v>
          </cell>
          <cell r="P1135">
            <v>5925</v>
          </cell>
          <cell r="Q1135">
            <v>5960</v>
          </cell>
          <cell r="R1135">
            <v>5976</v>
          </cell>
          <cell r="S1135">
            <v>6322</v>
          </cell>
        </row>
        <row r="1136">
          <cell r="B1136" t="str">
            <v>Sedgwick</v>
          </cell>
          <cell r="C1136">
            <v>20173</v>
          </cell>
          <cell r="D1136" t="str">
            <v>na</v>
          </cell>
        </row>
        <row r="1137">
          <cell r="B1137" t="str">
            <v>Sedgwick</v>
          </cell>
          <cell r="C1137">
            <v>20173</v>
          </cell>
          <cell r="D1137" t="str">
            <v>na</v>
          </cell>
        </row>
        <row r="1138">
          <cell r="B1138" t="str">
            <v>Sedgwick</v>
          </cell>
          <cell r="C1138">
            <v>20173</v>
          </cell>
          <cell r="D1138" t="str">
            <v>na</v>
          </cell>
        </row>
        <row r="1139">
          <cell r="B1139" t="str">
            <v>Sedgwick</v>
          </cell>
          <cell r="C1139">
            <v>20173</v>
          </cell>
          <cell r="D1139" t="str">
            <v>na</v>
          </cell>
          <cell r="I1139">
            <v>44</v>
          </cell>
          <cell r="J1139" t="str">
            <v>MPLSEA</v>
          </cell>
        </row>
        <row r="1140">
          <cell r="B1140" t="str">
            <v>Sedgwick</v>
          </cell>
          <cell r="C1140">
            <v>20173</v>
          </cell>
          <cell r="D1140">
            <v>87</v>
          </cell>
          <cell r="E1140">
            <v>37.425287356321839</v>
          </cell>
          <cell r="F1140">
            <v>37.285714285714285</v>
          </cell>
          <cell r="I1140">
            <v>52</v>
          </cell>
          <cell r="J1140" t="str">
            <v>MPLPER</v>
          </cell>
        </row>
        <row r="1141">
          <cell r="B1141" t="str">
            <v>Seward</v>
          </cell>
          <cell r="C1141">
            <v>20175</v>
          </cell>
          <cell r="D1141" t="str">
            <v>na</v>
          </cell>
          <cell r="G1141">
            <v>26.25</v>
          </cell>
          <cell r="H1141">
            <v>26.86</v>
          </cell>
        </row>
        <row r="1142">
          <cell r="B1142" t="str">
            <v>Seward</v>
          </cell>
          <cell r="C1142">
            <v>20175</v>
          </cell>
          <cell r="D1142">
            <v>16</v>
          </cell>
          <cell r="I1142">
            <v>20</v>
          </cell>
          <cell r="J1142">
            <v>1610</v>
          </cell>
          <cell r="K1142">
            <v>1708</v>
          </cell>
          <cell r="L1142">
            <v>1711</v>
          </cell>
          <cell r="M1142">
            <v>1712</v>
          </cell>
          <cell r="N1142">
            <v>2562</v>
          </cell>
          <cell r="O1142">
            <v>5330</v>
          </cell>
          <cell r="P1142">
            <v>1820</v>
          </cell>
          <cell r="Q1142">
            <v>5240</v>
          </cell>
          <cell r="R1142">
            <v>5249</v>
          </cell>
          <cell r="S1142">
            <v>5253</v>
          </cell>
          <cell r="T1142">
            <v>6061</v>
          </cell>
          <cell r="U1142">
            <v>1122</v>
          </cell>
          <cell r="V1142">
            <v>1185</v>
          </cell>
          <cell r="W1142">
            <v>2568</v>
          </cell>
          <cell r="X1142">
            <v>1571</v>
          </cell>
          <cell r="Y1142">
            <v>1572</v>
          </cell>
        </row>
        <row r="1143">
          <cell r="B1143" t="str">
            <v>Seward</v>
          </cell>
          <cell r="C1143">
            <v>20175</v>
          </cell>
          <cell r="D1143">
            <v>1</v>
          </cell>
          <cell r="I1143">
            <v>22</v>
          </cell>
          <cell r="J1143">
            <v>2714</v>
          </cell>
        </row>
        <row r="1144">
          <cell r="B1144" t="str">
            <v>Seward</v>
          </cell>
          <cell r="C1144">
            <v>20175</v>
          </cell>
          <cell r="D1144">
            <v>3</v>
          </cell>
          <cell r="I1144">
            <v>25</v>
          </cell>
          <cell r="J1144">
            <v>1608</v>
          </cell>
          <cell r="K1144">
            <v>2715</v>
          </cell>
          <cell r="L1144">
            <v>5933</v>
          </cell>
        </row>
        <row r="1145">
          <cell r="B1145" t="str">
            <v>Seward</v>
          </cell>
          <cell r="C1145">
            <v>20175</v>
          </cell>
          <cell r="D1145">
            <v>6</v>
          </cell>
          <cell r="I1145">
            <v>27</v>
          </cell>
          <cell r="J1145">
            <v>1670</v>
          </cell>
          <cell r="K1145">
            <v>1673</v>
          </cell>
          <cell r="L1145">
            <v>1710</v>
          </cell>
          <cell r="M1145">
            <v>1865</v>
          </cell>
          <cell r="N1145">
            <v>2693</v>
          </cell>
          <cell r="O1145">
            <v>1327</v>
          </cell>
        </row>
        <row r="1146">
          <cell r="B1146" t="str">
            <v>Seward</v>
          </cell>
          <cell r="C1146">
            <v>20175</v>
          </cell>
          <cell r="D1146">
            <v>3</v>
          </cell>
          <cell r="I1146">
            <v>29</v>
          </cell>
          <cell r="J1146">
            <v>5218</v>
          </cell>
          <cell r="K1146">
            <v>5219</v>
          </cell>
          <cell r="L1146">
            <v>5238</v>
          </cell>
        </row>
        <row r="1147">
          <cell r="B1147" t="str">
            <v>Seward</v>
          </cell>
          <cell r="C1147">
            <v>20175</v>
          </cell>
          <cell r="D1147">
            <v>7</v>
          </cell>
          <cell r="I1147">
            <v>31</v>
          </cell>
          <cell r="J1147">
            <v>1757</v>
          </cell>
          <cell r="K1147">
            <v>1809</v>
          </cell>
          <cell r="L1147">
            <v>1810</v>
          </cell>
          <cell r="M1147">
            <v>1857</v>
          </cell>
          <cell r="N1147">
            <v>2288</v>
          </cell>
          <cell r="O1147">
            <v>2801</v>
          </cell>
          <cell r="P1147">
            <v>5246</v>
          </cell>
        </row>
        <row r="1148">
          <cell r="B1148" t="str">
            <v>Seward</v>
          </cell>
          <cell r="C1148">
            <v>20175</v>
          </cell>
          <cell r="D1148">
            <v>8</v>
          </cell>
          <cell r="I1148">
            <v>34</v>
          </cell>
          <cell r="J1148">
            <v>1754</v>
          </cell>
          <cell r="K1148">
            <v>1760</v>
          </cell>
          <cell r="L1148">
            <v>1761</v>
          </cell>
          <cell r="M1148">
            <v>1808</v>
          </cell>
          <cell r="N1148">
            <v>1856</v>
          </cell>
          <cell r="O1148">
            <v>2612</v>
          </cell>
          <cell r="P1148">
            <v>2814</v>
          </cell>
          <cell r="Q1148">
            <v>5217</v>
          </cell>
        </row>
        <row r="1149">
          <cell r="B1149" t="str">
            <v>Seward</v>
          </cell>
          <cell r="C1149">
            <v>20175</v>
          </cell>
          <cell r="D1149" t="str">
            <v>na</v>
          </cell>
        </row>
        <row r="1150">
          <cell r="B1150" t="str">
            <v>Seward</v>
          </cell>
          <cell r="C1150">
            <v>20175</v>
          </cell>
          <cell r="D1150" t="str">
            <v>na</v>
          </cell>
        </row>
        <row r="1151">
          <cell r="B1151" t="str">
            <v>Seward</v>
          </cell>
          <cell r="C1151">
            <v>20175</v>
          </cell>
          <cell r="D1151" t="str">
            <v>na</v>
          </cell>
        </row>
        <row r="1152">
          <cell r="B1152" t="str">
            <v>Seward</v>
          </cell>
          <cell r="C1152">
            <v>20175</v>
          </cell>
          <cell r="D1152" t="str">
            <v>na</v>
          </cell>
          <cell r="I1152">
            <v>22</v>
          </cell>
          <cell r="J1152" t="str">
            <v>MLPSEA</v>
          </cell>
        </row>
        <row r="1153">
          <cell r="B1153" t="str">
            <v>Seward</v>
          </cell>
          <cell r="C1153">
            <v>20175</v>
          </cell>
          <cell r="D1153">
            <v>44</v>
          </cell>
          <cell r="E1153">
            <v>26.25</v>
          </cell>
          <cell r="F1153">
            <v>26.857142857142858</v>
          </cell>
          <cell r="I1153">
            <v>34</v>
          </cell>
          <cell r="J1153" t="str">
            <v>MPLPER</v>
          </cell>
        </row>
        <row r="1154">
          <cell r="B1154" t="str">
            <v>Shawnee</v>
          </cell>
          <cell r="C1154">
            <v>20177</v>
          </cell>
          <cell r="D1154" t="str">
            <v>na</v>
          </cell>
          <cell r="G1154">
            <v>57.09</v>
          </cell>
          <cell r="H1154">
            <v>60.14</v>
          </cell>
        </row>
        <row r="1155">
          <cell r="B1155" t="str">
            <v>Shawnee</v>
          </cell>
          <cell r="C1155">
            <v>20177</v>
          </cell>
          <cell r="D1155">
            <v>19</v>
          </cell>
          <cell r="I1155">
            <v>43</v>
          </cell>
          <cell r="J1155">
            <v>9982</v>
          </cell>
          <cell r="K1155">
            <v>4725</v>
          </cell>
          <cell r="L1155">
            <v>4752</v>
          </cell>
          <cell r="M1155">
            <v>7247</v>
          </cell>
          <cell r="N1155">
            <v>7437</v>
          </cell>
          <cell r="O1155">
            <v>7655</v>
          </cell>
          <cell r="P1155">
            <v>9981</v>
          </cell>
          <cell r="Q1155">
            <v>4610</v>
          </cell>
          <cell r="R1155">
            <v>4615</v>
          </cell>
          <cell r="S1155">
            <v>4635</v>
          </cell>
          <cell r="T1155">
            <v>4743</v>
          </cell>
          <cell r="U1155">
            <v>4833</v>
          </cell>
          <cell r="V1155">
            <v>7088</v>
          </cell>
          <cell r="W1155">
            <v>7330</v>
          </cell>
          <cell r="X1155">
            <v>7429</v>
          </cell>
          <cell r="Y1155">
            <v>7602</v>
          </cell>
          <cell r="Z1155">
            <v>7605</v>
          </cell>
          <cell r="AA1155">
            <v>7657</v>
          </cell>
          <cell r="AB1155">
            <v>7658</v>
          </cell>
        </row>
        <row r="1156">
          <cell r="B1156" t="str">
            <v>Shawnee</v>
          </cell>
          <cell r="C1156">
            <v>20177</v>
          </cell>
          <cell r="D1156">
            <v>16</v>
          </cell>
          <cell r="I1156">
            <v>49</v>
          </cell>
          <cell r="J1156">
            <v>4742</v>
          </cell>
          <cell r="K1156">
            <v>7058</v>
          </cell>
          <cell r="L1156">
            <v>7095</v>
          </cell>
          <cell r="M1156">
            <v>7105</v>
          </cell>
          <cell r="N1156">
            <v>7124</v>
          </cell>
          <cell r="O1156">
            <v>7235</v>
          </cell>
          <cell r="P1156">
            <v>7236</v>
          </cell>
          <cell r="Q1156">
            <v>7305</v>
          </cell>
          <cell r="R1156">
            <v>7308</v>
          </cell>
          <cell r="S1156">
            <v>7425</v>
          </cell>
          <cell r="T1156">
            <v>7428</v>
          </cell>
          <cell r="U1156">
            <v>7440</v>
          </cell>
          <cell r="V1156">
            <v>7460</v>
          </cell>
          <cell r="W1156">
            <v>7503</v>
          </cell>
          <cell r="X1156">
            <v>7504</v>
          </cell>
          <cell r="Y1156">
            <v>7603</v>
          </cell>
        </row>
        <row r="1157">
          <cell r="B1157" t="str">
            <v>Shawnee</v>
          </cell>
          <cell r="C1157">
            <v>20177</v>
          </cell>
          <cell r="D1157">
            <v>15</v>
          </cell>
          <cell r="I1157">
            <v>54</v>
          </cell>
          <cell r="J1157">
            <v>7091</v>
          </cell>
          <cell r="K1157">
            <v>7427</v>
          </cell>
          <cell r="L1157">
            <v>3892</v>
          </cell>
          <cell r="M1157">
            <v>4740</v>
          </cell>
          <cell r="N1157">
            <v>7089</v>
          </cell>
          <cell r="O1157">
            <v>7132</v>
          </cell>
          <cell r="P1157">
            <v>7280</v>
          </cell>
          <cell r="Q1157">
            <v>7282</v>
          </cell>
          <cell r="R1157">
            <v>7303</v>
          </cell>
          <cell r="S1157">
            <v>7304</v>
          </cell>
          <cell r="T1157">
            <v>7424</v>
          </cell>
          <cell r="U1157">
            <v>7502</v>
          </cell>
          <cell r="V1157">
            <v>7584</v>
          </cell>
          <cell r="W1157">
            <v>7585</v>
          </cell>
          <cell r="X1157">
            <v>7593</v>
          </cell>
        </row>
        <row r="1158">
          <cell r="B1158" t="str">
            <v>Shawnee</v>
          </cell>
          <cell r="C1158">
            <v>20177</v>
          </cell>
          <cell r="D1158">
            <v>24</v>
          </cell>
          <cell r="I1158">
            <v>60</v>
          </cell>
          <cell r="J1158">
            <v>7320</v>
          </cell>
          <cell r="K1158">
            <v>7426</v>
          </cell>
          <cell r="L1158">
            <v>7051</v>
          </cell>
          <cell r="M1158">
            <v>7281</v>
          </cell>
          <cell r="N1158">
            <v>7423</v>
          </cell>
          <cell r="O1158">
            <v>7433</v>
          </cell>
          <cell r="P1158">
            <v>3891</v>
          </cell>
          <cell r="Q1158">
            <v>4053</v>
          </cell>
          <cell r="R1158">
            <v>4671</v>
          </cell>
          <cell r="S1158">
            <v>7028</v>
          </cell>
          <cell r="T1158">
            <v>7090</v>
          </cell>
          <cell r="U1158">
            <v>7099</v>
          </cell>
          <cell r="V1158">
            <v>7104</v>
          </cell>
          <cell r="W1158">
            <v>7109</v>
          </cell>
          <cell r="X1158">
            <v>7234</v>
          </cell>
          <cell r="Y1158">
            <v>7252</v>
          </cell>
          <cell r="Z1158">
            <v>7262</v>
          </cell>
          <cell r="AA1158">
            <v>7302</v>
          </cell>
          <cell r="AB1158">
            <v>7500</v>
          </cell>
          <cell r="AC1158">
            <v>7541</v>
          </cell>
          <cell r="AD1158">
            <v>7583</v>
          </cell>
          <cell r="AE1158">
            <v>7678</v>
          </cell>
          <cell r="AF1158">
            <v>7683</v>
          </cell>
          <cell r="AG1158">
            <v>8962</v>
          </cell>
        </row>
        <row r="1159">
          <cell r="B1159" t="str">
            <v>Shawnee</v>
          </cell>
          <cell r="C1159">
            <v>20177</v>
          </cell>
          <cell r="D1159">
            <v>14</v>
          </cell>
          <cell r="I1159">
            <v>66</v>
          </cell>
          <cell r="J1159">
            <v>7055</v>
          </cell>
          <cell r="K1159">
            <v>7155</v>
          </cell>
          <cell r="L1159">
            <v>3890</v>
          </cell>
          <cell r="M1159">
            <v>7006</v>
          </cell>
          <cell r="N1159">
            <v>7035</v>
          </cell>
          <cell r="O1159">
            <v>7107</v>
          </cell>
          <cell r="P1159">
            <v>7150</v>
          </cell>
          <cell r="Q1159">
            <v>7208</v>
          </cell>
          <cell r="R1159">
            <v>7230</v>
          </cell>
          <cell r="S1159">
            <v>7233</v>
          </cell>
          <cell r="T1159">
            <v>7261</v>
          </cell>
          <cell r="U1159">
            <v>7301</v>
          </cell>
          <cell r="V1159">
            <v>7540</v>
          </cell>
          <cell r="W1159">
            <v>7580</v>
          </cell>
        </row>
        <row r="1160">
          <cell r="B1160" t="str">
            <v>Shawnee</v>
          </cell>
          <cell r="C1160">
            <v>20177</v>
          </cell>
          <cell r="D1160">
            <v>10</v>
          </cell>
          <cell r="I1160">
            <v>72</v>
          </cell>
          <cell r="J1160">
            <v>4015</v>
          </cell>
          <cell r="K1160">
            <v>7121</v>
          </cell>
          <cell r="L1160">
            <v>7123</v>
          </cell>
          <cell r="M1160">
            <v>4052</v>
          </cell>
          <cell r="N1160">
            <v>7031</v>
          </cell>
          <cell r="O1160">
            <v>7036</v>
          </cell>
          <cell r="P1160">
            <v>7106</v>
          </cell>
          <cell r="Q1160">
            <v>7119</v>
          </cell>
          <cell r="R1160">
            <v>7213</v>
          </cell>
          <cell r="S1160">
            <v>7214</v>
          </cell>
        </row>
        <row r="1161">
          <cell r="B1161" t="str">
            <v>Shawnee</v>
          </cell>
          <cell r="C1161">
            <v>20177</v>
          </cell>
          <cell r="D1161">
            <v>5</v>
          </cell>
          <cell r="I1161">
            <v>77</v>
          </cell>
          <cell r="J1161">
            <v>3775</v>
          </cell>
          <cell r="K1161">
            <v>7173</v>
          </cell>
          <cell r="L1161">
            <v>7050</v>
          </cell>
          <cell r="M1161">
            <v>7170</v>
          </cell>
          <cell r="N1161">
            <v>7176</v>
          </cell>
        </row>
        <row r="1162">
          <cell r="B1162" t="str">
            <v>Shawnee</v>
          </cell>
          <cell r="C1162">
            <v>20177</v>
          </cell>
          <cell r="D1162" t="str">
            <v>na</v>
          </cell>
        </row>
        <row r="1163">
          <cell r="B1163" t="str">
            <v>Shawnee</v>
          </cell>
          <cell r="C1163">
            <v>20177</v>
          </cell>
          <cell r="D1163" t="str">
            <v>na</v>
          </cell>
        </row>
        <row r="1164">
          <cell r="B1164" t="str">
            <v>Shawnee</v>
          </cell>
          <cell r="C1164">
            <v>20177</v>
          </cell>
          <cell r="D1164" t="str">
            <v>na</v>
          </cell>
        </row>
        <row r="1165">
          <cell r="B1165" t="str">
            <v>Shawnee</v>
          </cell>
          <cell r="C1165">
            <v>20177</v>
          </cell>
          <cell r="D1165" t="str">
            <v>na</v>
          </cell>
          <cell r="I1165">
            <v>62</v>
          </cell>
          <cell r="J1165" t="str">
            <v>MPLSEA</v>
          </cell>
        </row>
        <row r="1166">
          <cell r="B1166" t="str">
            <v>Shawnee</v>
          </cell>
          <cell r="C1166">
            <v>20177</v>
          </cell>
          <cell r="D1166">
            <v>103</v>
          </cell>
          <cell r="E1166">
            <v>57.087378640776699</v>
          </cell>
          <cell r="F1166">
            <v>60.142857142857146</v>
          </cell>
          <cell r="I1166">
            <v>66</v>
          </cell>
          <cell r="J1166" t="str">
            <v>MPLPER</v>
          </cell>
        </row>
        <row r="1167">
          <cell r="B1167" t="str">
            <v>Sheridan</v>
          </cell>
          <cell r="C1167">
            <v>20179</v>
          </cell>
          <cell r="D1167" t="str">
            <v>na</v>
          </cell>
          <cell r="G1167">
            <v>31.48</v>
          </cell>
          <cell r="H1167">
            <v>33.5</v>
          </cell>
        </row>
        <row r="1168">
          <cell r="B1168" t="str">
            <v>Sheridan</v>
          </cell>
          <cell r="C1168">
            <v>20179</v>
          </cell>
          <cell r="D1168">
            <v>8</v>
          </cell>
          <cell r="I1168">
            <v>23</v>
          </cell>
          <cell r="J1168">
            <v>2582</v>
          </cell>
          <cell r="K1168">
            <v>1580</v>
          </cell>
          <cell r="L1168">
            <v>1691</v>
          </cell>
          <cell r="M1168">
            <v>2112</v>
          </cell>
          <cell r="N1168">
            <v>2114</v>
          </cell>
          <cell r="O1168">
            <v>2562</v>
          </cell>
          <cell r="P1168">
            <v>2767</v>
          </cell>
          <cell r="Q1168">
            <v>2798</v>
          </cell>
        </row>
        <row r="1169">
          <cell r="B1169" t="str">
            <v>Sheridan</v>
          </cell>
          <cell r="C1169">
            <v>20179</v>
          </cell>
          <cell r="D1169">
            <v>3</v>
          </cell>
          <cell r="I1169">
            <v>26</v>
          </cell>
          <cell r="J1169">
            <v>2760</v>
          </cell>
          <cell r="K1169">
            <v>2768</v>
          </cell>
          <cell r="L1169">
            <v>2828</v>
          </cell>
        </row>
        <row r="1170">
          <cell r="B1170" t="str">
            <v>Sheridan</v>
          </cell>
          <cell r="C1170">
            <v>20179</v>
          </cell>
          <cell r="D1170">
            <v>5</v>
          </cell>
          <cell r="I1170">
            <v>29</v>
          </cell>
          <cell r="J1170">
            <v>1138</v>
          </cell>
          <cell r="K1170">
            <v>1142</v>
          </cell>
          <cell r="L1170">
            <v>1741</v>
          </cell>
          <cell r="M1170">
            <v>2113</v>
          </cell>
          <cell r="N1170">
            <v>2753</v>
          </cell>
        </row>
        <row r="1171">
          <cell r="B1171" t="str">
            <v>Sheridan</v>
          </cell>
          <cell r="C1171">
            <v>20179</v>
          </cell>
          <cell r="D1171">
            <v>3</v>
          </cell>
          <cell r="I1171">
            <v>32</v>
          </cell>
          <cell r="J1171">
            <v>1859</v>
          </cell>
          <cell r="K1171">
            <v>2817</v>
          </cell>
          <cell r="L1171">
            <v>2177</v>
          </cell>
        </row>
        <row r="1172">
          <cell r="B1172" t="str">
            <v>Sheridan</v>
          </cell>
          <cell r="C1172">
            <v>20179</v>
          </cell>
          <cell r="D1172">
            <v>2</v>
          </cell>
          <cell r="I1172">
            <v>35</v>
          </cell>
          <cell r="J1172">
            <v>1857</v>
          </cell>
          <cell r="K1172">
            <v>2202</v>
          </cell>
        </row>
        <row r="1173">
          <cell r="B1173" t="str">
            <v>Sheridan</v>
          </cell>
          <cell r="C1173">
            <v>20179</v>
          </cell>
          <cell r="D1173">
            <v>1</v>
          </cell>
          <cell r="I1173">
            <v>38</v>
          </cell>
          <cell r="J1173">
            <v>1560</v>
          </cell>
        </row>
        <row r="1174">
          <cell r="B1174" t="str">
            <v>Sheridan</v>
          </cell>
          <cell r="C1174">
            <v>20179</v>
          </cell>
          <cell r="D1174">
            <v>2</v>
          </cell>
          <cell r="I1174">
            <v>41</v>
          </cell>
          <cell r="J1174">
            <v>2236</v>
          </cell>
          <cell r="K1174">
            <v>2668</v>
          </cell>
        </row>
        <row r="1175">
          <cell r="B1175" t="str">
            <v>Sheridan</v>
          </cell>
          <cell r="C1175">
            <v>20179</v>
          </cell>
          <cell r="D1175">
            <v>5</v>
          </cell>
          <cell r="I1175">
            <v>44</v>
          </cell>
          <cell r="J1175">
            <v>1619</v>
          </cell>
          <cell r="K1175">
            <v>1620</v>
          </cell>
          <cell r="L1175">
            <v>1652</v>
          </cell>
          <cell r="M1175">
            <v>2310</v>
          </cell>
          <cell r="N1175">
            <v>3755</v>
          </cell>
        </row>
        <row r="1176">
          <cell r="B1176" t="str">
            <v>Sheridan</v>
          </cell>
          <cell r="C1176">
            <v>20179</v>
          </cell>
          <cell r="D1176" t="str">
            <v>na</v>
          </cell>
        </row>
        <row r="1177">
          <cell r="B1177" t="str">
            <v>Sheridan</v>
          </cell>
          <cell r="C1177">
            <v>20179</v>
          </cell>
          <cell r="D1177" t="str">
            <v>na</v>
          </cell>
        </row>
        <row r="1178">
          <cell r="B1178" t="str">
            <v>Sheridan</v>
          </cell>
          <cell r="C1178">
            <v>20179</v>
          </cell>
          <cell r="D1178" t="str">
            <v>na</v>
          </cell>
          <cell r="I1178">
            <v>32</v>
          </cell>
          <cell r="J1178" t="str">
            <v>MPLSEA</v>
          </cell>
        </row>
        <row r="1179">
          <cell r="B1179" t="str">
            <v>Sheridan</v>
          </cell>
          <cell r="C1179">
            <v>20179</v>
          </cell>
          <cell r="D1179">
            <v>29</v>
          </cell>
          <cell r="E1179">
            <v>31.482758620689655</v>
          </cell>
          <cell r="F1179">
            <v>33.5</v>
          </cell>
          <cell r="I1179">
            <v>42</v>
          </cell>
          <cell r="J1179" t="str">
            <v>MPLPER</v>
          </cell>
        </row>
        <row r="1180">
          <cell r="B1180" t="str">
            <v>Sherman</v>
          </cell>
          <cell r="C1180">
            <v>20181</v>
          </cell>
          <cell r="D1180" t="str">
            <v>na</v>
          </cell>
          <cell r="G1180">
            <v>30.68</v>
          </cell>
          <cell r="H1180">
            <v>29</v>
          </cell>
        </row>
        <row r="1181">
          <cell r="B1181" t="str">
            <v>Sherman</v>
          </cell>
          <cell r="C1181">
            <v>20181</v>
          </cell>
          <cell r="D1181">
            <v>3</v>
          </cell>
          <cell r="I1181">
            <v>21</v>
          </cell>
          <cell r="J1181">
            <v>1580</v>
          </cell>
          <cell r="K1181">
            <v>1568</v>
          </cell>
          <cell r="L1181">
            <v>1634</v>
          </cell>
        </row>
        <row r="1182">
          <cell r="B1182" t="str">
            <v>Sherman</v>
          </cell>
          <cell r="C1182">
            <v>20181</v>
          </cell>
          <cell r="D1182">
            <v>2</v>
          </cell>
          <cell r="I1182">
            <v>23</v>
          </cell>
          <cell r="J1182">
            <v>1258</v>
          </cell>
          <cell r="K1182">
            <v>1592</v>
          </cell>
        </row>
        <row r="1183">
          <cell r="B1183" t="str">
            <v>Sherman</v>
          </cell>
          <cell r="C1183">
            <v>20181</v>
          </cell>
          <cell r="D1183">
            <v>5</v>
          </cell>
          <cell r="I1183">
            <v>25</v>
          </cell>
          <cell r="J1183">
            <v>1579</v>
          </cell>
          <cell r="K1183">
            <v>1741</v>
          </cell>
          <cell r="L1183">
            <v>1138</v>
          </cell>
          <cell r="M1183">
            <v>1142</v>
          </cell>
          <cell r="N1183">
            <v>1860</v>
          </cell>
        </row>
        <row r="1184">
          <cell r="B1184" t="str">
            <v>Sherman</v>
          </cell>
          <cell r="C1184">
            <v>20181</v>
          </cell>
          <cell r="D1184">
            <v>3</v>
          </cell>
          <cell r="I1184">
            <v>28</v>
          </cell>
          <cell r="J1184">
            <v>1578</v>
          </cell>
          <cell r="K1184">
            <v>1859</v>
          </cell>
          <cell r="L1184">
            <v>1867</v>
          </cell>
        </row>
        <row r="1185">
          <cell r="B1185" t="str">
            <v>Sherman</v>
          </cell>
          <cell r="C1185">
            <v>20181</v>
          </cell>
          <cell r="D1185">
            <v>1</v>
          </cell>
          <cell r="I1185">
            <v>30</v>
          </cell>
          <cell r="J1185">
            <v>1124</v>
          </cell>
        </row>
        <row r="1186">
          <cell r="B1186" t="str">
            <v>Sherman</v>
          </cell>
          <cell r="C1186">
            <v>20181</v>
          </cell>
          <cell r="D1186">
            <v>4</v>
          </cell>
          <cell r="I1186">
            <v>33</v>
          </cell>
          <cell r="J1186">
            <v>1560</v>
          </cell>
          <cell r="K1186">
            <v>1620</v>
          </cell>
          <cell r="L1186">
            <v>1649</v>
          </cell>
          <cell r="M1186">
            <v>1857</v>
          </cell>
        </row>
        <row r="1187">
          <cell r="B1187" t="str">
            <v>Sherman</v>
          </cell>
          <cell r="C1187">
            <v>20181</v>
          </cell>
          <cell r="D1187">
            <v>5</v>
          </cell>
          <cell r="I1187">
            <v>35</v>
          </cell>
          <cell r="J1187">
            <v>1351</v>
          </cell>
          <cell r="K1187">
            <v>1761</v>
          </cell>
          <cell r="L1187">
            <v>1856</v>
          </cell>
          <cell r="M1187">
            <v>1870</v>
          </cell>
          <cell r="N1187">
            <v>2235</v>
          </cell>
        </row>
        <row r="1188">
          <cell r="B1188" t="str">
            <v>Sherman</v>
          </cell>
          <cell r="C1188">
            <v>20181</v>
          </cell>
          <cell r="D1188">
            <v>8</v>
          </cell>
          <cell r="I1188">
            <v>37</v>
          </cell>
          <cell r="J1188">
            <v>1123</v>
          </cell>
          <cell r="K1188">
            <v>1422</v>
          </cell>
          <cell r="L1188">
            <v>1619</v>
          </cell>
          <cell r="M1188">
            <v>1621</v>
          </cell>
          <cell r="N1188">
            <v>1652</v>
          </cell>
          <cell r="O1188">
            <v>1655</v>
          </cell>
          <cell r="P1188">
            <v>2310</v>
          </cell>
          <cell r="Q1188">
            <v>2375</v>
          </cell>
        </row>
        <row r="1189">
          <cell r="B1189" t="str">
            <v>Sherman</v>
          </cell>
          <cell r="C1189">
            <v>20181</v>
          </cell>
          <cell r="D1189" t="str">
            <v>na</v>
          </cell>
        </row>
        <row r="1190">
          <cell r="B1190" t="str">
            <v>Sherman</v>
          </cell>
          <cell r="C1190">
            <v>20181</v>
          </cell>
          <cell r="D1190" t="str">
            <v>na</v>
          </cell>
        </row>
        <row r="1191">
          <cell r="B1191" t="str">
            <v>Sherman</v>
          </cell>
          <cell r="C1191">
            <v>20181</v>
          </cell>
          <cell r="D1191" t="str">
            <v>na</v>
          </cell>
          <cell r="I1191">
            <v>28</v>
          </cell>
          <cell r="J1191" t="str">
            <v>MPLSEA</v>
          </cell>
        </row>
        <row r="1192">
          <cell r="B1192" t="str">
            <v>Sherman</v>
          </cell>
          <cell r="C1192">
            <v>20181</v>
          </cell>
          <cell r="D1192">
            <v>31</v>
          </cell>
          <cell r="E1192">
            <v>30.677419354838708</v>
          </cell>
          <cell r="F1192">
            <v>29</v>
          </cell>
          <cell r="I1192">
            <v>38</v>
          </cell>
          <cell r="J1192" t="str">
            <v>MPLPER</v>
          </cell>
        </row>
        <row r="1193">
          <cell r="B1193" t="str">
            <v>Smith</v>
          </cell>
          <cell r="C1193">
            <v>20183</v>
          </cell>
          <cell r="D1193" t="str">
            <v>na</v>
          </cell>
          <cell r="G1193">
            <v>40.32</v>
          </cell>
          <cell r="H1193">
            <v>43</v>
          </cell>
        </row>
        <row r="1194">
          <cell r="B1194" t="str">
            <v>Smith</v>
          </cell>
          <cell r="C1194">
            <v>20183</v>
          </cell>
          <cell r="D1194">
            <v>14</v>
          </cell>
          <cell r="I1194">
            <v>31</v>
          </cell>
          <cell r="J1194">
            <v>2524</v>
          </cell>
          <cell r="K1194">
            <v>2536</v>
          </cell>
          <cell r="L1194">
            <v>2546</v>
          </cell>
          <cell r="M1194">
            <v>2547</v>
          </cell>
          <cell r="N1194">
            <v>2562</v>
          </cell>
          <cell r="O1194">
            <v>2592</v>
          </cell>
          <cell r="P1194">
            <v>2660</v>
          </cell>
          <cell r="Q1194">
            <v>2740</v>
          </cell>
          <cell r="R1194">
            <v>2819</v>
          </cell>
          <cell r="S1194">
            <v>2828</v>
          </cell>
          <cell r="T1194">
            <v>2950</v>
          </cell>
          <cell r="U1194">
            <v>2955</v>
          </cell>
          <cell r="V1194">
            <v>2959</v>
          </cell>
          <cell r="W1194">
            <v>2110</v>
          </cell>
        </row>
        <row r="1195">
          <cell r="B1195" t="str">
            <v>Smith</v>
          </cell>
          <cell r="C1195">
            <v>20183</v>
          </cell>
          <cell r="D1195">
            <v>4</v>
          </cell>
          <cell r="I1195">
            <v>35</v>
          </cell>
          <cell r="J1195">
            <v>2617</v>
          </cell>
          <cell r="K1195">
            <v>2829</v>
          </cell>
          <cell r="L1195">
            <v>2953</v>
          </cell>
          <cell r="M1195">
            <v>2225</v>
          </cell>
        </row>
        <row r="1196">
          <cell r="B1196" t="str">
            <v>Smith</v>
          </cell>
          <cell r="C1196">
            <v>20183</v>
          </cell>
          <cell r="D1196">
            <v>6</v>
          </cell>
          <cell r="I1196">
            <v>38</v>
          </cell>
          <cell r="J1196">
            <v>2672</v>
          </cell>
          <cell r="K1196">
            <v>2734</v>
          </cell>
          <cell r="L1196">
            <v>2817</v>
          </cell>
          <cell r="M1196">
            <v>2817</v>
          </cell>
          <cell r="N1196">
            <v>3545</v>
          </cell>
          <cell r="O1196">
            <v>2116</v>
          </cell>
        </row>
        <row r="1197">
          <cell r="B1197" t="str">
            <v>Smith</v>
          </cell>
          <cell r="C1197">
            <v>20183</v>
          </cell>
          <cell r="D1197">
            <v>1</v>
          </cell>
          <cell r="I1197">
            <v>39</v>
          </cell>
          <cell r="J1197">
            <v>2202</v>
          </cell>
        </row>
        <row r="1198">
          <cell r="B1198" t="str">
            <v>Smith</v>
          </cell>
          <cell r="C1198">
            <v>20183</v>
          </cell>
          <cell r="D1198">
            <v>6</v>
          </cell>
          <cell r="I1198">
            <v>42</v>
          </cell>
          <cell r="J1198">
            <v>2366</v>
          </cell>
          <cell r="K1198">
            <v>2519</v>
          </cell>
          <cell r="L1198">
            <v>2614</v>
          </cell>
          <cell r="M1198">
            <v>2622</v>
          </cell>
          <cell r="N1198">
            <v>2623</v>
          </cell>
          <cell r="O1198">
            <v>2753</v>
          </cell>
        </row>
        <row r="1199">
          <cell r="B1199" t="str">
            <v>Smith</v>
          </cell>
          <cell r="C1199">
            <v>20183</v>
          </cell>
          <cell r="D1199">
            <v>3</v>
          </cell>
          <cell r="I1199">
            <v>46</v>
          </cell>
          <cell r="J1199">
            <v>2670</v>
          </cell>
          <cell r="K1199">
            <v>2738</v>
          </cell>
          <cell r="L1199">
            <v>3561</v>
          </cell>
        </row>
        <row r="1200">
          <cell r="B1200" t="str">
            <v>Smith</v>
          </cell>
          <cell r="C1200">
            <v>20183</v>
          </cell>
          <cell r="D1200">
            <v>7</v>
          </cell>
          <cell r="I1200">
            <v>50</v>
          </cell>
          <cell r="J1200">
            <v>2613</v>
          </cell>
          <cell r="K1200">
            <v>2668</v>
          </cell>
          <cell r="L1200">
            <v>2180</v>
          </cell>
          <cell r="M1200">
            <v>2233</v>
          </cell>
          <cell r="N1200">
            <v>2234</v>
          </cell>
          <cell r="O1200">
            <v>2237</v>
          </cell>
          <cell r="P1200">
            <v>2264</v>
          </cell>
        </row>
        <row r="1201">
          <cell r="B1201" t="str">
            <v>Smith</v>
          </cell>
          <cell r="C1201">
            <v>20183</v>
          </cell>
          <cell r="D1201">
            <v>5</v>
          </cell>
          <cell r="I1201">
            <v>52</v>
          </cell>
          <cell r="J1201">
            <v>2347</v>
          </cell>
          <cell r="K1201">
            <v>2375</v>
          </cell>
          <cell r="L1201">
            <v>2612</v>
          </cell>
          <cell r="M1201">
            <v>2235</v>
          </cell>
          <cell r="N1201">
            <v>2236</v>
          </cell>
        </row>
        <row r="1202">
          <cell r="B1202" t="str">
            <v>Smith</v>
          </cell>
          <cell r="C1202">
            <v>20183</v>
          </cell>
          <cell r="D1202">
            <v>1</v>
          </cell>
          <cell r="I1202">
            <v>54</v>
          </cell>
          <cell r="J1202">
            <v>3755</v>
          </cell>
        </row>
        <row r="1203">
          <cell r="B1203" t="str">
            <v>Smith</v>
          </cell>
          <cell r="C1203">
            <v>20183</v>
          </cell>
          <cell r="D1203" t="str">
            <v>na</v>
          </cell>
        </row>
        <row r="1204">
          <cell r="B1204" t="str">
            <v>Smith</v>
          </cell>
          <cell r="C1204">
            <v>20183</v>
          </cell>
          <cell r="D1204" t="str">
            <v>na</v>
          </cell>
          <cell r="I1204">
            <v>38</v>
          </cell>
          <cell r="J1204" t="str">
            <v>MPLSEA</v>
          </cell>
        </row>
        <row r="1205">
          <cell r="B1205" t="str">
            <v>Smith</v>
          </cell>
          <cell r="C1205">
            <v>20183</v>
          </cell>
          <cell r="D1205">
            <v>47</v>
          </cell>
          <cell r="E1205">
            <v>40.319148936170215</v>
          </cell>
          <cell r="F1205">
            <v>43</v>
          </cell>
          <cell r="I1205">
            <v>46</v>
          </cell>
          <cell r="J1205" t="str">
            <v>MPLPER</v>
          </cell>
        </row>
        <row r="1206">
          <cell r="B1206" t="str">
            <v>Stafford</v>
          </cell>
          <cell r="C1206">
            <v>20185</v>
          </cell>
          <cell r="D1206" t="str">
            <v>na</v>
          </cell>
          <cell r="G1206">
            <v>34.630000000000003</v>
          </cell>
          <cell r="H1206">
            <v>35</v>
          </cell>
        </row>
        <row r="1207">
          <cell r="B1207" t="str">
            <v>Stafford</v>
          </cell>
          <cell r="C1207">
            <v>20185</v>
          </cell>
          <cell r="D1207">
            <v>7</v>
          </cell>
          <cell r="I1207">
            <v>24</v>
          </cell>
          <cell r="J1207">
            <v>5505</v>
          </cell>
          <cell r="K1207">
            <v>5560</v>
          </cell>
          <cell r="L1207">
            <v>5561</v>
          </cell>
          <cell r="M1207">
            <v>5570</v>
          </cell>
          <cell r="N1207">
            <v>5590</v>
          </cell>
          <cell r="O1207">
            <v>5635</v>
          </cell>
          <cell r="P1207">
            <v>5971</v>
          </cell>
        </row>
        <row r="1208">
          <cell r="B1208" t="str">
            <v>Stafford</v>
          </cell>
          <cell r="C1208">
            <v>20185</v>
          </cell>
          <cell r="D1208">
            <v>4</v>
          </cell>
          <cell r="I1208">
            <v>27</v>
          </cell>
          <cell r="J1208">
            <v>5710</v>
          </cell>
          <cell r="K1208">
            <v>5636</v>
          </cell>
          <cell r="L1208">
            <v>5745</v>
          </cell>
          <cell r="M1208">
            <v>6333</v>
          </cell>
        </row>
        <row r="1209">
          <cell r="B1209" t="str">
            <v>Stafford</v>
          </cell>
          <cell r="C1209">
            <v>20185</v>
          </cell>
          <cell r="D1209">
            <v>9</v>
          </cell>
          <cell r="I1209">
            <v>30</v>
          </cell>
          <cell r="J1209">
            <v>5884</v>
          </cell>
          <cell r="K1209">
            <v>5830</v>
          </cell>
          <cell r="L1209">
            <v>5882</v>
          </cell>
          <cell r="M1209">
            <v>5883</v>
          </cell>
          <cell r="N1209">
            <v>5904</v>
          </cell>
          <cell r="O1209">
            <v>5907</v>
          </cell>
          <cell r="P1209">
            <v>5929</v>
          </cell>
          <cell r="Q1209">
            <v>5941</v>
          </cell>
          <cell r="R1209">
            <v>5973</v>
          </cell>
        </row>
        <row r="1210">
          <cell r="B1210" t="str">
            <v>Stafford</v>
          </cell>
          <cell r="C1210">
            <v>20185</v>
          </cell>
          <cell r="D1210">
            <v>13</v>
          </cell>
          <cell r="I1210">
            <v>33</v>
          </cell>
          <cell r="J1210">
            <v>5670</v>
          </cell>
          <cell r="K1210">
            <v>5693</v>
          </cell>
          <cell r="L1210">
            <v>5694</v>
          </cell>
          <cell r="M1210">
            <v>5741</v>
          </cell>
          <cell r="N1210">
            <v>5742</v>
          </cell>
          <cell r="O1210">
            <v>5833</v>
          </cell>
          <cell r="P1210">
            <v>5853</v>
          </cell>
          <cell r="Q1210">
            <v>5858</v>
          </cell>
          <cell r="R1210">
            <v>5880</v>
          </cell>
          <cell r="S1210">
            <v>5906</v>
          </cell>
          <cell r="T1210">
            <v>5927</v>
          </cell>
          <cell r="U1210">
            <v>5928</v>
          </cell>
          <cell r="V1210">
            <v>6328</v>
          </cell>
        </row>
        <row r="1211">
          <cell r="B1211" t="str">
            <v>Stafford</v>
          </cell>
          <cell r="C1211">
            <v>20185</v>
          </cell>
          <cell r="D1211">
            <v>5</v>
          </cell>
          <cell r="I1211">
            <v>37</v>
          </cell>
          <cell r="J1211">
            <v>5730</v>
          </cell>
          <cell r="K1211">
            <v>5861</v>
          </cell>
          <cell r="L1211">
            <v>5876</v>
          </cell>
          <cell r="M1211">
            <v>5902</v>
          </cell>
          <cell r="N1211">
            <v>5922</v>
          </cell>
        </row>
        <row r="1212">
          <cell r="B1212" t="str">
            <v>Stafford</v>
          </cell>
          <cell r="C1212">
            <v>20185</v>
          </cell>
          <cell r="D1212">
            <v>8</v>
          </cell>
          <cell r="I1212">
            <v>40</v>
          </cell>
          <cell r="J1212">
            <v>5870</v>
          </cell>
          <cell r="K1212">
            <v>5905</v>
          </cell>
          <cell r="L1212">
            <v>5935</v>
          </cell>
          <cell r="M1212">
            <v>5942</v>
          </cell>
          <cell r="N1212">
            <v>5961</v>
          </cell>
          <cell r="O1212">
            <v>5964</v>
          </cell>
          <cell r="P1212">
            <v>5965</v>
          </cell>
          <cell r="Q1212">
            <v>6330</v>
          </cell>
        </row>
        <row r="1213">
          <cell r="B1213" t="str">
            <v>Stafford</v>
          </cell>
          <cell r="C1213">
            <v>20185</v>
          </cell>
          <cell r="D1213">
            <v>4</v>
          </cell>
          <cell r="I1213">
            <v>43</v>
          </cell>
          <cell r="J1213">
            <v>5891</v>
          </cell>
          <cell r="K1213">
            <v>5943</v>
          </cell>
          <cell r="L1213">
            <v>5970</v>
          </cell>
          <cell r="M1213">
            <v>6322</v>
          </cell>
        </row>
        <row r="1214">
          <cell r="B1214" t="str">
            <v>Stafford</v>
          </cell>
          <cell r="C1214">
            <v>20185</v>
          </cell>
          <cell r="D1214">
            <v>7</v>
          </cell>
          <cell r="I1214">
            <v>46</v>
          </cell>
          <cell r="J1214">
            <v>5886</v>
          </cell>
          <cell r="K1214">
            <v>5887</v>
          </cell>
          <cell r="L1214">
            <v>5892</v>
          </cell>
          <cell r="M1214">
            <v>5909</v>
          </cell>
          <cell r="N1214">
            <v>5910</v>
          </cell>
          <cell r="O1214">
            <v>5944</v>
          </cell>
          <cell r="P1214">
            <v>5975</v>
          </cell>
        </row>
        <row r="1215">
          <cell r="B1215" t="str">
            <v>Stafford</v>
          </cell>
          <cell r="C1215">
            <v>20185</v>
          </cell>
          <cell r="D1215" t="str">
            <v>na</v>
          </cell>
        </row>
        <row r="1216">
          <cell r="B1216" t="str">
            <v>Stafford</v>
          </cell>
          <cell r="C1216">
            <v>20185</v>
          </cell>
          <cell r="D1216" t="str">
            <v>na</v>
          </cell>
        </row>
        <row r="1217">
          <cell r="B1217" t="str">
            <v>Stafford</v>
          </cell>
          <cell r="C1217">
            <v>20185</v>
          </cell>
          <cell r="D1217" t="str">
            <v>na</v>
          </cell>
          <cell r="I1217">
            <v>38</v>
          </cell>
          <cell r="J1217" t="str">
            <v>MPLSEA</v>
          </cell>
        </row>
        <row r="1218">
          <cell r="B1218" t="str">
            <v>Stafford</v>
          </cell>
          <cell r="C1218">
            <v>20185</v>
          </cell>
          <cell r="D1218">
            <v>57</v>
          </cell>
          <cell r="E1218">
            <v>34.631578947368418</v>
          </cell>
          <cell r="F1218">
            <v>35</v>
          </cell>
          <cell r="I1218">
            <v>46</v>
          </cell>
          <cell r="J1218" t="str">
            <v>MPLPER</v>
          </cell>
        </row>
        <row r="1219">
          <cell r="B1219" t="str">
            <v>Stanton</v>
          </cell>
          <cell r="C1219">
            <v>20187</v>
          </cell>
          <cell r="D1219" t="str">
            <v>na</v>
          </cell>
          <cell r="G1219">
            <v>24.79</v>
          </cell>
          <cell r="H1219">
            <v>26.29</v>
          </cell>
        </row>
        <row r="1220">
          <cell r="B1220" t="str">
            <v>Stanton</v>
          </cell>
          <cell r="C1220">
            <v>20187</v>
          </cell>
          <cell r="D1220">
            <v>8</v>
          </cell>
          <cell r="I1220">
            <v>20</v>
          </cell>
          <cell r="J1220">
            <v>1984</v>
          </cell>
          <cell r="K1220">
            <v>1572</v>
          </cell>
          <cell r="L1220">
            <v>1580</v>
          </cell>
          <cell r="M1220">
            <v>1709</v>
          </cell>
          <cell r="N1220">
            <v>1838</v>
          </cell>
          <cell r="O1220">
            <v>1988</v>
          </cell>
          <cell r="P1220">
            <v>6061</v>
          </cell>
          <cell r="Q1220">
            <v>9982</v>
          </cell>
        </row>
        <row r="1221">
          <cell r="B1221" t="str">
            <v>Stanton</v>
          </cell>
          <cell r="C1221">
            <v>20187</v>
          </cell>
          <cell r="D1221">
            <v>5</v>
          </cell>
          <cell r="I1221">
            <v>22</v>
          </cell>
          <cell r="J1221">
            <v>1414</v>
          </cell>
          <cell r="K1221">
            <v>1510</v>
          </cell>
          <cell r="L1221">
            <v>1579</v>
          </cell>
          <cell r="M1221">
            <v>1670</v>
          </cell>
          <cell r="N1221">
            <v>1810</v>
          </cell>
        </row>
        <row r="1222">
          <cell r="B1222" t="str">
            <v>Stanton</v>
          </cell>
          <cell r="C1222">
            <v>20187</v>
          </cell>
          <cell r="D1222">
            <v>5</v>
          </cell>
          <cell r="I1222">
            <v>24</v>
          </cell>
          <cell r="J1222">
            <v>1511</v>
          </cell>
          <cell r="K1222">
            <v>1550</v>
          </cell>
          <cell r="L1222">
            <v>1739</v>
          </cell>
          <cell r="M1222">
            <v>2554</v>
          </cell>
          <cell r="N1222">
            <v>2556</v>
          </cell>
        </row>
        <row r="1223">
          <cell r="B1223" t="str">
            <v>Stanton</v>
          </cell>
          <cell r="C1223">
            <v>20187</v>
          </cell>
          <cell r="D1223">
            <v>5</v>
          </cell>
          <cell r="I1223">
            <v>26</v>
          </cell>
          <cell r="J1223">
            <v>1578</v>
          </cell>
          <cell r="K1223">
            <v>1668</v>
          </cell>
          <cell r="L1223">
            <v>1859</v>
          </cell>
          <cell r="M1223">
            <v>1865</v>
          </cell>
          <cell r="N1223">
            <v>5218</v>
          </cell>
        </row>
        <row r="1224">
          <cell r="B1224" t="str">
            <v>Stanton</v>
          </cell>
          <cell r="C1224">
            <v>20187</v>
          </cell>
          <cell r="D1224">
            <v>3</v>
          </cell>
          <cell r="I1224">
            <v>28</v>
          </cell>
          <cell r="J1224">
            <v>1667</v>
          </cell>
          <cell r="K1224">
            <v>1857</v>
          </cell>
          <cell r="L1224">
            <v>1996</v>
          </cell>
        </row>
        <row r="1225">
          <cell r="B1225" t="str">
            <v>Stanton</v>
          </cell>
          <cell r="C1225">
            <v>20187</v>
          </cell>
          <cell r="D1225">
            <v>6</v>
          </cell>
          <cell r="I1225">
            <v>30</v>
          </cell>
          <cell r="J1225">
            <v>1342</v>
          </cell>
          <cell r="K1225">
            <v>1349</v>
          </cell>
          <cell r="L1225">
            <v>1761</v>
          </cell>
          <cell r="M1225">
            <v>1856</v>
          </cell>
          <cell r="N1225">
            <v>1995</v>
          </cell>
          <cell r="O1225">
            <v>5217</v>
          </cell>
        </row>
        <row r="1226">
          <cell r="B1226" t="str">
            <v>Stanton</v>
          </cell>
          <cell r="C1226">
            <v>20187</v>
          </cell>
          <cell r="D1226">
            <v>1</v>
          </cell>
          <cell r="I1226">
            <v>34</v>
          </cell>
          <cell r="J1226">
            <v>1422</v>
          </cell>
        </row>
        <row r="1227">
          <cell r="B1227" t="str">
            <v>Stanton</v>
          </cell>
          <cell r="C1227">
            <v>20187</v>
          </cell>
          <cell r="D1227" t="str">
            <v>na</v>
          </cell>
        </row>
        <row r="1228">
          <cell r="B1228" t="str">
            <v>Stanton</v>
          </cell>
          <cell r="C1228">
            <v>20187</v>
          </cell>
          <cell r="D1228" t="str">
            <v>na</v>
          </cell>
        </row>
        <row r="1229">
          <cell r="B1229" t="str">
            <v>Stanton</v>
          </cell>
          <cell r="C1229">
            <v>20187</v>
          </cell>
          <cell r="D1229" t="str">
            <v>na</v>
          </cell>
        </row>
        <row r="1230">
          <cell r="B1230" t="str">
            <v>Stanton</v>
          </cell>
          <cell r="C1230">
            <v>20187</v>
          </cell>
          <cell r="D1230" t="str">
            <v>na</v>
          </cell>
          <cell r="I1230">
            <v>22</v>
          </cell>
          <cell r="J1230" t="str">
            <v>MPLSEA</v>
          </cell>
        </row>
        <row r="1231">
          <cell r="B1231" t="str">
            <v>Stanton</v>
          </cell>
          <cell r="C1231">
            <v>20187</v>
          </cell>
          <cell r="D1231">
            <v>33</v>
          </cell>
          <cell r="E1231">
            <v>24.787878787878789</v>
          </cell>
          <cell r="F1231">
            <v>26.285714285714285</v>
          </cell>
          <cell r="I1231">
            <v>34</v>
          </cell>
          <cell r="J1231" t="str">
            <v>MPLPER</v>
          </cell>
        </row>
        <row r="1232">
          <cell r="B1232" t="str">
            <v>Stevens</v>
          </cell>
          <cell r="C1232">
            <v>20189</v>
          </cell>
          <cell r="D1232" t="str">
            <v>na</v>
          </cell>
          <cell r="G1232">
            <v>27.69</v>
          </cell>
          <cell r="H1232">
            <v>27.43</v>
          </cell>
        </row>
        <row r="1233">
          <cell r="B1233" t="str">
            <v>Stevens</v>
          </cell>
          <cell r="C1233">
            <v>20189</v>
          </cell>
          <cell r="D1233">
            <v>7</v>
          </cell>
          <cell r="I1233">
            <v>20</v>
          </cell>
          <cell r="J1233">
            <v>5236</v>
          </cell>
          <cell r="K1233">
            <v>5256</v>
          </cell>
          <cell r="L1233">
            <v>5257</v>
          </cell>
          <cell r="M1233">
            <v>1512</v>
          </cell>
          <cell r="N1233">
            <v>1612</v>
          </cell>
          <cell r="O1233">
            <v>5234</v>
          </cell>
          <cell r="P1233">
            <v>1171</v>
          </cell>
        </row>
        <row r="1234">
          <cell r="B1234" t="str">
            <v>Stevens</v>
          </cell>
          <cell r="C1234">
            <v>20189</v>
          </cell>
          <cell r="D1234">
            <v>8</v>
          </cell>
          <cell r="I1234">
            <v>23</v>
          </cell>
          <cell r="J1234">
            <v>5232</v>
          </cell>
          <cell r="K1234">
            <v>5239</v>
          </cell>
          <cell r="L1234">
            <v>1178</v>
          </cell>
          <cell r="M1234">
            <v>1510</v>
          </cell>
          <cell r="N1234">
            <v>1611</v>
          </cell>
          <cell r="O1234">
            <v>1616</v>
          </cell>
          <cell r="P1234">
            <v>1170</v>
          </cell>
          <cell r="Q1234">
            <v>1446</v>
          </cell>
        </row>
        <row r="1235">
          <cell r="B1235" t="str">
            <v>Stevens</v>
          </cell>
          <cell r="C1235">
            <v>20189</v>
          </cell>
          <cell r="D1235">
            <v>1</v>
          </cell>
          <cell r="I1235">
            <v>25</v>
          </cell>
          <cell r="J1235">
            <v>1511</v>
          </cell>
        </row>
        <row r="1236">
          <cell r="B1236" t="str">
            <v>Stevens</v>
          </cell>
          <cell r="C1236">
            <v>20189</v>
          </cell>
          <cell r="D1236">
            <v>5</v>
          </cell>
          <cell r="I1236">
            <v>28</v>
          </cell>
          <cell r="J1236">
            <v>5212</v>
          </cell>
          <cell r="K1236">
            <v>5219</v>
          </cell>
          <cell r="L1236">
            <v>5216</v>
          </cell>
          <cell r="M1236">
            <v>5218</v>
          </cell>
          <cell r="N1236">
            <v>5220</v>
          </cell>
        </row>
        <row r="1237">
          <cell r="B1237" t="str">
            <v>Stevens</v>
          </cell>
          <cell r="C1237">
            <v>20189</v>
          </cell>
          <cell r="D1237">
            <v>5</v>
          </cell>
          <cell r="I1237">
            <v>30</v>
          </cell>
          <cell r="J1237">
            <v>1996</v>
          </cell>
          <cell r="K1237">
            <v>5225</v>
          </cell>
          <cell r="L1237">
            <v>5110</v>
          </cell>
          <cell r="M1237">
            <v>5209</v>
          </cell>
          <cell r="N1237">
            <v>5217</v>
          </cell>
        </row>
        <row r="1238">
          <cell r="B1238" t="str">
            <v>Stevens</v>
          </cell>
          <cell r="C1238">
            <v>20189</v>
          </cell>
          <cell r="D1238">
            <v>10</v>
          </cell>
          <cell r="I1238">
            <v>32</v>
          </cell>
          <cell r="J1238">
            <v>5210</v>
          </cell>
          <cell r="K1238">
            <v>5211</v>
          </cell>
          <cell r="L1238">
            <v>5237</v>
          </cell>
          <cell r="M1238">
            <v>1613</v>
          </cell>
          <cell r="N1238">
            <v>1615</v>
          </cell>
          <cell r="O1238">
            <v>1618</v>
          </cell>
          <cell r="P1238">
            <v>1810</v>
          </cell>
          <cell r="Q1238">
            <v>1856</v>
          </cell>
          <cell r="R1238">
            <v>5206</v>
          </cell>
          <cell r="S1238">
            <v>5207</v>
          </cell>
        </row>
        <row r="1239">
          <cell r="B1239" t="str">
            <v>Stevens</v>
          </cell>
          <cell r="C1239">
            <v>20189</v>
          </cell>
          <cell r="D1239">
            <v>6</v>
          </cell>
          <cell r="I1239">
            <v>34</v>
          </cell>
          <cell r="J1239">
            <v>1462</v>
          </cell>
          <cell r="K1239">
            <v>1614</v>
          </cell>
          <cell r="L1239">
            <v>1617</v>
          </cell>
          <cell r="M1239">
            <v>1761</v>
          </cell>
          <cell r="N1239">
            <v>1995</v>
          </cell>
          <cell r="O1239">
            <v>5205</v>
          </cell>
        </row>
        <row r="1240">
          <cell r="B1240" t="str">
            <v>Stevens</v>
          </cell>
          <cell r="C1240">
            <v>20189</v>
          </cell>
          <cell r="D1240" t="str">
            <v>na</v>
          </cell>
        </row>
        <row r="1241">
          <cell r="B1241" t="str">
            <v>Stevens</v>
          </cell>
          <cell r="C1241">
            <v>20189</v>
          </cell>
          <cell r="D1241" t="str">
            <v>na</v>
          </cell>
        </row>
        <row r="1242">
          <cell r="B1242" t="str">
            <v>Stevens</v>
          </cell>
          <cell r="C1242">
            <v>20189</v>
          </cell>
          <cell r="D1242" t="str">
            <v>na</v>
          </cell>
        </row>
        <row r="1243">
          <cell r="B1243" t="str">
            <v>Stevens</v>
          </cell>
          <cell r="C1243">
            <v>20189</v>
          </cell>
          <cell r="D1243" t="str">
            <v>na</v>
          </cell>
          <cell r="I1243">
            <v>22</v>
          </cell>
          <cell r="J1243" t="str">
            <v>MPLSEA</v>
          </cell>
        </row>
        <row r="1244">
          <cell r="B1244" t="str">
            <v>Stevens</v>
          </cell>
          <cell r="C1244">
            <v>20189</v>
          </cell>
          <cell r="D1244">
            <v>42</v>
          </cell>
          <cell r="E1244">
            <v>27.69047619047619</v>
          </cell>
          <cell r="F1244">
            <v>27.428571428571427</v>
          </cell>
          <cell r="I1244">
            <v>34</v>
          </cell>
          <cell r="J1244" t="str">
            <v>MPLPER</v>
          </cell>
        </row>
        <row r="1245">
          <cell r="B1245" t="str">
            <v>Sumner</v>
          </cell>
          <cell r="C1245">
            <v>20191</v>
          </cell>
          <cell r="D1245" t="str">
            <v>na</v>
          </cell>
          <cell r="G1245">
            <v>34.770000000000003</v>
          </cell>
          <cell r="H1245">
            <v>37.29</v>
          </cell>
        </row>
        <row r="1246">
          <cell r="B1246" t="str">
            <v>Sumner</v>
          </cell>
          <cell r="C1246">
            <v>20191</v>
          </cell>
          <cell r="D1246">
            <v>19</v>
          </cell>
          <cell r="I1246">
            <v>27</v>
          </cell>
          <cell r="J1246">
            <v>3908</v>
          </cell>
          <cell r="K1246">
            <v>3909</v>
          </cell>
          <cell r="L1246">
            <v>3910</v>
          </cell>
          <cell r="M1246">
            <v>5322</v>
          </cell>
          <cell r="N1246">
            <v>5456</v>
          </cell>
          <cell r="O1246">
            <v>5465</v>
          </cell>
          <cell r="P1246">
            <v>5466</v>
          </cell>
          <cell r="Q1246">
            <v>5482</v>
          </cell>
          <cell r="R1246">
            <v>5492</v>
          </cell>
          <cell r="S1246">
            <v>5941</v>
          </cell>
          <cell r="T1246">
            <v>5946</v>
          </cell>
          <cell r="U1246">
            <v>5958</v>
          </cell>
          <cell r="V1246">
            <v>6056</v>
          </cell>
          <cell r="W1246">
            <v>6060</v>
          </cell>
          <cell r="X1246">
            <v>6063</v>
          </cell>
          <cell r="Y1246">
            <v>6358</v>
          </cell>
          <cell r="Z1246">
            <v>6362</v>
          </cell>
          <cell r="AA1246">
            <v>5480</v>
          </cell>
          <cell r="AB1246">
            <v>5972</v>
          </cell>
        </row>
        <row r="1247">
          <cell r="B1247" t="str">
            <v>Sumner</v>
          </cell>
          <cell r="C1247">
            <v>20191</v>
          </cell>
          <cell r="D1247">
            <v>7</v>
          </cell>
          <cell r="I1247">
            <v>30</v>
          </cell>
          <cell r="J1247">
            <v>5633</v>
          </cell>
          <cell r="K1247">
            <v>5740</v>
          </cell>
          <cell r="L1247">
            <v>5895</v>
          </cell>
          <cell r="M1247">
            <v>5929</v>
          </cell>
          <cell r="N1247">
            <v>6371</v>
          </cell>
          <cell r="O1247">
            <v>6412</v>
          </cell>
          <cell r="P1247">
            <v>6421</v>
          </cell>
        </row>
        <row r="1248">
          <cell r="B1248" t="str">
            <v>Sumner</v>
          </cell>
          <cell r="C1248">
            <v>20191</v>
          </cell>
          <cell r="D1248">
            <v>14</v>
          </cell>
          <cell r="I1248">
            <v>34</v>
          </cell>
          <cell r="J1248">
            <v>5957</v>
          </cell>
          <cell r="K1248">
            <v>5967</v>
          </cell>
          <cell r="L1248">
            <v>6222</v>
          </cell>
          <cell r="M1248">
            <v>6238</v>
          </cell>
          <cell r="N1248">
            <v>6254</v>
          </cell>
          <cell r="O1248">
            <v>6330</v>
          </cell>
          <cell r="P1248">
            <v>6342</v>
          </cell>
          <cell r="Q1248">
            <v>6356</v>
          </cell>
          <cell r="R1248">
            <v>6360</v>
          </cell>
          <cell r="S1248">
            <v>6370</v>
          </cell>
          <cell r="T1248">
            <v>6410</v>
          </cell>
          <cell r="U1248">
            <v>6418</v>
          </cell>
          <cell r="V1248">
            <v>6419</v>
          </cell>
          <cell r="W1248">
            <v>2152</v>
          </cell>
        </row>
        <row r="1249">
          <cell r="B1249" t="str">
            <v>Sumner</v>
          </cell>
          <cell r="C1249">
            <v>20191</v>
          </cell>
          <cell r="D1249">
            <v>9</v>
          </cell>
          <cell r="I1249">
            <v>37</v>
          </cell>
          <cell r="J1249">
            <v>3890</v>
          </cell>
          <cell r="K1249">
            <v>4671</v>
          </cell>
          <cell r="L1249">
            <v>5894</v>
          </cell>
          <cell r="M1249">
            <v>5956</v>
          </cell>
          <cell r="N1249">
            <v>6232</v>
          </cell>
          <cell r="O1249">
            <v>6354</v>
          </cell>
          <cell r="P1249">
            <v>6369</v>
          </cell>
          <cell r="Q1249">
            <v>6409</v>
          </cell>
          <cell r="R1249">
            <v>5978</v>
          </cell>
        </row>
        <row r="1250">
          <cell r="B1250" t="str">
            <v>Sumner</v>
          </cell>
          <cell r="C1250">
            <v>20191</v>
          </cell>
          <cell r="D1250">
            <v>7</v>
          </cell>
          <cell r="I1250">
            <v>41</v>
          </cell>
          <cell r="J1250">
            <v>5893</v>
          </cell>
          <cell r="K1250">
            <v>5977</v>
          </cell>
          <cell r="L1250">
            <v>6051</v>
          </cell>
          <cell r="M1250">
            <v>6224</v>
          </cell>
          <cell r="N1250">
            <v>6226</v>
          </cell>
          <cell r="O1250">
            <v>6234</v>
          </cell>
          <cell r="P1250">
            <v>6321</v>
          </cell>
        </row>
        <row r="1251">
          <cell r="B1251" t="str">
            <v>Sumner</v>
          </cell>
          <cell r="C1251">
            <v>20191</v>
          </cell>
          <cell r="D1251">
            <v>11</v>
          </cell>
          <cell r="I1251">
            <v>44</v>
          </cell>
          <cell r="J1251">
            <v>5892</v>
          </cell>
          <cell r="K1251">
            <v>6220</v>
          </cell>
          <cell r="L1251">
            <v>6236</v>
          </cell>
          <cell r="M1251">
            <v>6240</v>
          </cell>
          <cell r="N1251">
            <v>6244</v>
          </cell>
          <cell r="O1251">
            <v>6246</v>
          </cell>
          <cell r="P1251">
            <v>6340</v>
          </cell>
          <cell r="Q1251">
            <v>6368</v>
          </cell>
          <cell r="R1251">
            <v>6408</v>
          </cell>
          <cell r="S1251">
            <v>8302</v>
          </cell>
          <cell r="T1251">
            <v>6230</v>
          </cell>
        </row>
        <row r="1252">
          <cell r="B1252" t="str">
            <v>Sumner</v>
          </cell>
          <cell r="C1252">
            <v>20191</v>
          </cell>
          <cell r="D1252">
            <v>2</v>
          </cell>
          <cell r="I1252">
            <v>48</v>
          </cell>
          <cell r="J1252">
            <v>5976</v>
          </cell>
          <cell r="K1252">
            <v>6320</v>
          </cell>
        </row>
        <row r="1253">
          <cell r="B1253" t="str">
            <v>Sumner</v>
          </cell>
          <cell r="C1253">
            <v>20191</v>
          </cell>
          <cell r="D1253" t="str">
            <v>na</v>
          </cell>
        </row>
        <row r="1254">
          <cell r="B1254" t="str">
            <v>Sumner</v>
          </cell>
          <cell r="C1254">
            <v>20191</v>
          </cell>
          <cell r="D1254" t="str">
            <v>na</v>
          </cell>
        </row>
        <row r="1255">
          <cell r="B1255" t="str">
            <v>Sumner</v>
          </cell>
          <cell r="C1255">
            <v>20191</v>
          </cell>
          <cell r="D1255" t="str">
            <v>na</v>
          </cell>
        </row>
        <row r="1256">
          <cell r="B1256" t="str">
            <v>Sumner</v>
          </cell>
          <cell r="C1256">
            <v>20191</v>
          </cell>
          <cell r="D1256" t="str">
            <v>na</v>
          </cell>
          <cell r="I1256">
            <v>42</v>
          </cell>
          <cell r="J1256" t="str">
            <v>MPLSEA</v>
          </cell>
        </row>
        <row r="1257">
          <cell r="B1257" t="str">
            <v>Sumner</v>
          </cell>
          <cell r="C1257">
            <v>20191</v>
          </cell>
          <cell r="D1257">
            <v>69</v>
          </cell>
          <cell r="E1257">
            <v>34.768115942028984</v>
          </cell>
          <cell r="F1257">
            <v>37.285714285714285</v>
          </cell>
          <cell r="I1257">
            <v>50</v>
          </cell>
          <cell r="J1257" t="str">
            <v>MPLPER</v>
          </cell>
        </row>
        <row r="1258">
          <cell r="B1258" t="str">
            <v>Thomas</v>
          </cell>
          <cell r="C1258">
            <v>20193</v>
          </cell>
          <cell r="D1258" t="str">
            <v>na</v>
          </cell>
          <cell r="G1258">
            <v>36.409999999999997</v>
          </cell>
          <cell r="H1258">
            <v>33.83</v>
          </cell>
        </row>
        <row r="1259">
          <cell r="B1259" t="str">
            <v>Thomas</v>
          </cell>
          <cell r="C1259">
            <v>20193</v>
          </cell>
          <cell r="D1259">
            <v>2</v>
          </cell>
          <cell r="I1259">
            <v>27</v>
          </cell>
          <cell r="J1259">
            <v>1580</v>
          </cell>
          <cell r="K1259">
            <v>1820</v>
          </cell>
        </row>
        <row r="1260">
          <cell r="B1260" t="str">
            <v>Thomas</v>
          </cell>
          <cell r="C1260">
            <v>20193</v>
          </cell>
          <cell r="D1260">
            <v>1</v>
          </cell>
          <cell r="I1260">
            <v>30</v>
          </cell>
          <cell r="J1260">
            <v>1741</v>
          </cell>
        </row>
        <row r="1261">
          <cell r="B1261" t="str">
            <v>Thomas</v>
          </cell>
          <cell r="C1261">
            <v>20193</v>
          </cell>
          <cell r="D1261">
            <v>2</v>
          </cell>
          <cell r="I1261">
            <v>32</v>
          </cell>
          <cell r="J1261">
            <v>1858</v>
          </cell>
          <cell r="K1261">
            <v>1859</v>
          </cell>
        </row>
        <row r="1262">
          <cell r="B1262" t="str">
            <v>Thomas</v>
          </cell>
          <cell r="C1262">
            <v>20193</v>
          </cell>
          <cell r="D1262">
            <v>1</v>
          </cell>
          <cell r="I1262">
            <v>35</v>
          </cell>
          <cell r="J1262">
            <v>1857</v>
          </cell>
        </row>
        <row r="1263">
          <cell r="B1263" t="str">
            <v>Thomas</v>
          </cell>
          <cell r="C1263">
            <v>20193</v>
          </cell>
          <cell r="D1263">
            <v>5</v>
          </cell>
          <cell r="I1263">
            <v>38</v>
          </cell>
          <cell r="J1263">
            <v>1125</v>
          </cell>
          <cell r="K1263">
            <v>1620</v>
          </cell>
          <cell r="L1263">
            <v>1764</v>
          </cell>
          <cell r="M1263">
            <v>1856</v>
          </cell>
          <cell r="N1263">
            <v>2236</v>
          </cell>
        </row>
        <row r="1264">
          <cell r="B1264" t="str">
            <v>Thomas</v>
          </cell>
          <cell r="C1264">
            <v>20193</v>
          </cell>
          <cell r="D1264">
            <v>6</v>
          </cell>
          <cell r="I1264">
            <v>41</v>
          </cell>
          <cell r="J1264">
            <v>1422</v>
          </cell>
          <cell r="K1264">
            <v>1619</v>
          </cell>
          <cell r="L1264">
            <v>1652</v>
          </cell>
          <cell r="M1264">
            <v>2310</v>
          </cell>
          <cell r="N1264">
            <v>3750</v>
          </cell>
          <cell r="O1264">
            <v>3755</v>
          </cell>
        </row>
        <row r="1265">
          <cell r="B1265" t="str">
            <v>Thomas</v>
          </cell>
          <cell r="C1265">
            <v>20193</v>
          </cell>
          <cell r="D1265" t="str">
            <v>na</v>
          </cell>
        </row>
        <row r="1266">
          <cell r="B1266" t="str">
            <v>Thomas</v>
          </cell>
          <cell r="C1266">
            <v>20193</v>
          </cell>
          <cell r="D1266" t="str">
            <v>na</v>
          </cell>
        </row>
        <row r="1267">
          <cell r="B1267" t="str">
            <v>Thomas</v>
          </cell>
          <cell r="C1267">
            <v>20193</v>
          </cell>
          <cell r="D1267" t="str">
            <v>na</v>
          </cell>
        </row>
        <row r="1268">
          <cell r="B1268" t="str">
            <v>Thomas</v>
          </cell>
          <cell r="C1268">
            <v>20193</v>
          </cell>
          <cell r="D1268" t="str">
            <v>na</v>
          </cell>
        </row>
        <row r="1269">
          <cell r="B1269" t="str">
            <v>Thomas</v>
          </cell>
          <cell r="C1269">
            <v>20193</v>
          </cell>
          <cell r="D1269" t="str">
            <v>na</v>
          </cell>
          <cell r="I1269">
            <v>26</v>
          </cell>
          <cell r="J1269" t="str">
            <v>MPLSEA</v>
          </cell>
        </row>
        <row r="1270">
          <cell r="B1270" t="str">
            <v>Thomas</v>
          </cell>
          <cell r="C1270">
            <v>20193</v>
          </cell>
          <cell r="D1270">
            <v>17</v>
          </cell>
          <cell r="E1270">
            <v>36.411764705882355</v>
          </cell>
          <cell r="F1270">
            <v>33.833333333333336</v>
          </cell>
          <cell r="I1270">
            <v>36</v>
          </cell>
          <cell r="J1270" t="str">
            <v>MPLPER</v>
          </cell>
        </row>
        <row r="1271">
          <cell r="B1271" t="str">
            <v>Trego</v>
          </cell>
          <cell r="C1271">
            <v>20195</v>
          </cell>
          <cell r="D1271" t="str">
            <v>na</v>
          </cell>
          <cell r="G1271">
            <v>27.92</v>
          </cell>
          <cell r="H1271">
            <v>29.62</v>
          </cell>
        </row>
        <row r="1272">
          <cell r="B1272" t="str">
            <v>Trego</v>
          </cell>
          <cell r="C1272">
            <v>20195</v>
          </cell>
          <cell r="D1272">
            <v>10</v>
          </cell>
          <cell r="I1272">
            <v>20</v>
          </cell>
          <cell r="J1272">
            <v>2112</v>
          </cell>
          <cell r="K1272">
            <v>2537</v>
          </cell>
          <cell r="L1272">
            <v>2546</v>
          </cell>
          <cell r="M1272">
            <v>2601</v>
          </cell>
          <cell r="N1272">
            <v>2660</v>
          </cell>
          <cell r="O1272">
            <v>2951</v>
          </cell>
          <cell r="P1272">
            <v>2953</v>
          </cell>
          <cell r="Q1272">
            <v>2959</v>
          </cell>
          <cell r="R1272">
            <v>2960</v>
          </cell>
          <cell r="S1272">
            <v>2562</v>
          </cell>
        </row>
        <row r="1273">
          <cell r="B1273" t="str">
            <v>Trego</v>
          </cell>
          <cell r="C1273">
            <v>20195</v>
          </cell>
          <cell r="D1273">
            <v>11</v>
          </cell>
          <cell r="I1273">
            <v>22</v>
          </cell>
          <cell r="J1273">
            <v>1520</v>
          </cell>
          <cell r="K1273">
            <v>1603</v>
          </cell>
          <cell r="L1273">
            <v>1605</v>
          </cell>
          <cell r="M1273">
            <v>1606</v>
          </cell>
          <cell r="N1273">
            <v>1691</v>
          </cell>
          <cell r="O1273">
            <v>2566</v>
          </cell>
          <cell r="P1273">
            <v>2658</v>
          </cell>
          <cell r="Q1273">
            <v>2747</v>
          </cell>
          <cell r="R1273">
            <v>2748</v>
          </cell>
          <cell r="S1273">
            <v>2753</v>
          </cell>
          <cell r="T1273">
            <v>2754</v>
          </cell>
        </row>
        <row r="1274">
          <cell r="B1274" t="str">
            <v>Trego</v>
          </cell>
          <cell r="C1274">
            <v>20195</v>
          </cell>
          <cell r="D1274">
            <v>8</v>
          </cell>
          <cell r="I1274">
            <v>25</v>
          </cell>
          <cell r="J1274">
            <v>1637</v>
          </cell>
          <cell r="K1274">
            <v>1688</v>
          </cell>
          <cell r="L1274">
            <v>1704</v>
          </cell>
          <cell r="M1274">
            <v>2204</v>
          </cell>
          <cell r="N1274">
            <v>2276</v>
          </cell>
          <cell r="O1274">
            <v>2564</v>
          </cell>
          <cell r="P1274">
            <v>2767</v>
          </cell>
          <cell r="Q1274">
            <v>3765</v>
          </cell>
        </row>
        <row r="1275">
          <cell r="B1275" t="str">
            <v>Trego</v>
          </cell>
          <cell r="C1275">
            <v>20195</v>
          </cell>
          <cell r="D1275">
            <v>7</v>
          </cell>
          <cell r="I1275">
            <v>28</v>
          </cell>
          <cell r="J1275">
            <v>1859</v>
          </cell>
          <cell r="K1275">
            <v>2202</v>
          </cell>
          <cell r="L1275">
            <v>2203</v>
          </cell>
          <cell r="M1275">
            <v>2520</v>
          </cell>
          <cell r="N1275">
            <v>2521</v>
          </cell>
          <cell r="O1275">
            <v>2632</v>
          </cell>
          <cell r="P1275">
            <v>2703</v>
          </cell>
        </row>
        <row r="1276">
          <cell r="B1276" t="str">
            <v>Trego</v>
          </cell>
          <cell r="C1276">
            <v>20195</v>
          </cell>
          <cell r="D1276">
            <v>9</v>
          </cell>
          <cell r="I1276">
            <v>31</v>
          </cell>
          <cell r="J1276">
            <v>1125</v>
          </cell>
          <cell r="K1276">
            <v>1857</v>
          </cell>
          <cell r="L1276">
            <v>2177</v>
          </cell>
          <cell r="M1276">
            <v>2519</v>
          </cell>
          <cell r="N1276">
            <v>2580</v>
          </cell>
          <cell r="O1276">
            <v>2605</v>
          </cell>
          <cell r="P1276">
            <v>2606</v>
          </cell>
          <cell r="Q1276">
            <v>2618</v>
          </cell>
          <cell r="R1276">
            <v>3593</v>
          </cell>
        </row>
        <row r="1277">
          <cell r="B1277" t="str">
            <v>Trego</v>
          </cell>
          <cell r="C1277">
            <v>20195</v>
          </cell>
          <cell r="D1277">
            <v>7</v>
          </cell>
          <cell r="I1277">
            <v>34</v>
          </cell>
          <cell r="J1277">
            <v>2235</v>
          </cell>
          <cell r="K1277">
            <v>2347</v>
          </cell>
          <cell r="L1277">
            <v>2375</v>
          </cell>
          <cell r="M1277">
            <v>2518</v>
          </cell>
          <cell r="N1277">
            <v>2617</v>
          </cell>
          <cell r="O1277">
            <v>2819</v>
          </cell>
          <cell r="P1277">
            <v>2821</v>
          </cell>
        </row>
        <row r="1278">
          <cell r="B1278" t="str">
            <v>Trego</v>
          </cell>
          <cell r="C1278">
            <v>20195</v>
          </cell>
          <cell r="D1278">
            <v>4</v>
          </cell>
          <cell r="I1278">
            <v>37</v>
          </cell>
          <cell r="J1278">
            <v>2574</v>
          </cell>
          <cell r="K1278">
            <v>2614</v>
          </cell>
          <cell r="L1278">
            <v>2815</v>
          </cell>
          <cell r="M1278">
            <v>2817</v>
          </cell>
        </row>
        <row r="1279">
          <cell r="B1279" t="str">
            <v>Trego</v>
          </cell>
          <cell r="C1279">
            <v>20195</v>
          </cell>
          <cell r="D1279">
            <v>5</v>
          </cell>
          <cell r="I1279">
            <v>40</v>
          </cell>
          <cell r="J1279">
            <v>2612</v>
          </cell>
          <cell r="K1279">
            <v>2613</v>
          </cell>
          <cell r="L1279">
            <v>2622</v>
          </cell>
          <cell r="M1279">
            <v>2668</v>
          </cell>
          <cell r="N1279">
            <v>3755</v>
          </cell>
        </row>
        <row r="1280">
          <cell r="B1280" t="str">
            <v>Trego</v>
          </cell>
          <cell r="C1280">
            <v>20195</v>
          </cell>
          <cell r="D1280" t="str">
            <v>na</v>
          </cell>
        </row>
        <row r="1281">
          <cell r="B1281" t="str">
            <v>Trego</v>
          </cell>
          <cell r="C1281">
            <v>20195</v>
          </cell>
          <cell r="D1281" t="str">
            <v>na</v>
          </cell>
        </row>
        <row r="1282">
          <cell r="B1282" t="str">
            <v>Trego</v>
          </cell>
          <cell r="C1282">
            <v>20195</v>
          </cell>
          <cell r="D1282" t="str">
            <v>na</v>
          </cell>
          <cell r="I1282">
            <v>34</v>
          </cell>
          <cell r="J1282" t="str">
            <v>MPLSEA</v>
          </cell>
        </row>
        <row r="1283">
          <cell r="B1283" t="str">
            <v>Trego</v>
          </cell>
          <cell r="C1283">
            <v>20195</v>
          </cell>
          <cell r="D1283">
            <v>61</v>
          </cell>
          <cell r="E1283">
            <v>27.918032786885245</v>
          </cell>
          <cell r="F1283">
            <v>29.625</v>
          </cell>
          <cell r="I1283">
            <v>44</v>
          </cell>
          <cell r="J1283" t="str">
            <v>MPLPER</v>
          </cell>
        </row>
        <row r="1284">
          <cell r="B1284" t="str">
            <v>Wabaunsee</v>
          </cell>
          <cell r="C1284">
            <v>20197</v>
          </cell>
          <cell r="D1284" t="str">
            <v>na</v>
          </cell>
          <cell r="G1284">
            <v>57.08</v>
          </cell>
          <cell r="H1284">
            <v>61.12</v>
          </cell>
        </row>
        <row r="1285">
          <cell r="B1285" t="str">
            <v>Wabaunsee</v>
          </cell>
          <cell r="C1285">
            <v>20197</v>
          </cell>
          <cell r="D1285">
            <v>11</v>
          </cell>
          <cell r="I1285">
            <v>42</v>
          </cell>
          <cell r="J1285">
            <v>4530</v>
          </cell>
          <cell r="K1285">
            <v>4550</v>
          </cell>
          <cell r="L1285">
            <v>4555</v>
          </cell>
          <cell r="M1285">
            <v>4752</v>
          </cell>
          <cell r="N1285">
            <v>4825</v>
          </cell>
          <cell r="O1285">
            <v>4832</v>
          </cell>
          <cell r="P1285">
            <v>4833</v>
          </cell>
          <cell r="Q1285">
            <v>7088</v>
          </cell>
          <cell r="R1285">
            <v>7437</v>
          </cell>
          <cell r="S1285">
            <v>8735</v>
          </cell>
          <cell r="T1285">
            <v>4590</v>
          </cell>
        </row>
        <row r="1286">
          <cell r="B1286" t="str">
            <v>Wabaunsee</v>
          </cell>
          <cell r="C1286">
            <v>20197</v>
          </cell>
          <cell r="D1286">
            <v>9</v>
          </cell>
          <cell r="I1286">
            <v>47</v>
          </cell>
          <cell r="J1286">
            <v>4053</v>
          </cell>
          <cell r="K1286">
            <v>4655</v>
          </cell>
          <cell r="L1286">
            <v>4735</v>
          </cell>
          <cell r="M1286">
            <v>7058</v>
          </cell>
          <cell r="N1286">
            <v>7091</v>
          </cell>
          <cell r="O1286">
            <v>7132</v>
          </cell>
          <cell r="P1286">
            <v>7503</v>
          </cell>
          <cell r="Q1286">
            <v>8793</v>
          </cell>
          <cell r="R1286">
            <v>4742</v>
          </cell>
        </row>
        <row r="1287">
          <cell r="B1287" t="str">
            <v>Wabaunsee</v>
          </cell>
          <cell r="C1287">
            <v>20197</v>
          </cell>
          <cell r="D1287">
            <v>17</v>
          </cell>
          <cell r="I1287">
            <v>53</v>
          </cell>
          <cell r="J1287">
            <v>4051</v>
          </cell>
          <cell r="K1287">
            <v>4052</v>
          </cell>
          <cell r="L1287">
            <v>4150</v>
          </cell>
          <cell r="M1287">
            <v>4671</v>
          </cell>
          <cell r="N1287">
            <v>4673</v>
          </cell>
          <cell r="O1287">
            <v>4740</v>
          </cell>
          <cell r="P1287">
            <v>4784</v>
          </cell>
          <cell r="Q1287">
            <v>7028</v>
          </cell>
          <cell r="R1287">
            <v>7051</v>
          </cell>
          <cell r="S1287">
            <v>7055</v>
          </cell>
          <cell r="T1287">
            <v>7105</v>
          </cell>
          <cell r="U1287">
            <v>7109</v>
          </cell>
          <cell r="V1287">
            <v>7303</v>
          </cell>
          <cell r="W1287">
            <v>7305</v>
          </cell>
          <cell r="X1287">
            <v>7502</v>
          </cell>
          <cell r="Y1287">
            <v>8300</v>
          </cell>
          <cell r="Z1287">
            <v>8912</v>
          </cell>
        </row>
        <row r="1288">
          <cell r="B1288" t="str">
            <v>Wabaunsee</v>
          </cell>
          <cell r="C1288">
            <v>20197</v>
          </cell>
          <cell r="D1288">
            <v>14</v>
          </cell>
          <cell r="I1288">
            <v>58</v>
          </cell>
          <cell r="J1288">
            <v>3891</v>
          </cell>
          <cell r="K1288">
            <v>7006</v>
          </cell>
          <cell r="L1288">
            <v>7035</v>
          </cell>
          <cell r="M1288">
            <v>7036</v>
          </cell>
          <cell r="N1288">
            <v>7104</v>
          </cell>
          <cell r="O1288">
            <v>7155</v>
          </cell>
          <cell r="P1288">
            <v>7306</v>
          </cell>
          <cell r="Q1288">
            <v>7320</v>
          </cell>
          <cell r="R1288">
            <v>7433</v>
          </cell>
          <cell r="S1288">
            <v>7500</v>
          </cell>
          <cell r="T1288">
            <v>7683</v>
          </cell>
          <cell r="U1288">
            <v>8775</v>
          </cell>
          <cell r="V1288">
            <v>8777</v>
          </cell>
          <cell r="W1288">
            <v>8778</v>
          </cell>
        </row>
        <row r="1289">
          <cell r="B1289" t="str">
            <v>Wabaunsee</v>
          </cell>
          <cell r="C1289">
            <v>20197</v>
          </cell>
          <cell r="D1289">
            <v>9</v>
          </cell>
          <cell r="I1289">
            <v>64</v>
          </cell>
          <cell r="J1289">
            <v>7233</v>
          </cell>
          <cell r="K1289">
            <v>3890</v>
          </cell>
          <cell r="L1289">
            <v>4350</v>
          </cell>
          <cell r="M1289">
            <v>4783</v>
          </cell>
          <cell r="N1289">
            <v>7031</v>
          </cell>
          <cell r="O1289">
            <v>7107</v>
          </cell>
          <cell r="P1289">
            <v>7209</v>
          </cell>
          <cell r="Q1289">
            <v>7265</v>
          </cell>
          <cell r="R1289">
            <v>7302</v>
          </cell>
        </row>
        <row r="1290">
          <cell r="B1290" t="str">
            <v>Wabaunsee</v>
          </cell>
          <cell r="C1290">
            <v>20197</v>
          </cell>
          <cell r="D1290">
            <v>5</v>
          </cell>
          <cell r="I1290">
            <v>69</v>
          </cell>
          <cell r="J1290">
            <v>4018</v>
          </cell>
          <cell r="K1290">
            <v>4151</v>
          </cell>
          <cell r="L1290">
            <v>7106</v>
          </cell>
          <cell r="M1290">
            <v>7208</v>
          </cell>
          <cell r="N1290">
            <v>7301</v>
          </cell>
        </row>
        <row r="1291">
          <cell r="B1291" t="str">
            <v>Wabaunsee</v>
          </cell>
          <cell r="C1291">
            <v>20197</v>
          </cell>
          <cell r="D1291">
            <v>4</v>
          </cell>
          <cell r="I1291">
            <v>75</v>
          </cell>
          <cell r="J1291">
            <v>7123</v>
          </cell>
          <cell r="K1291">
            <v>7170</v>
          </cell>
          <cell r="L1291">
            <v>7173</v>
          </cell>
          <cell r="M1291">
            <v>8302</v>
          </cell>
        </row>
        <row r="1292">
          <cell r="B1292" t="str">
            <v>Wabaunsee</v>
          </cell>
          <cell r="C1292">
            <v>20197</v>
          </cell>
          <cell r="D1292">
            <v>5</v>
          </cell>
          <cell r="I1292">
            <v>81</v>
          </cell>
          <cell r="J1292">
            <v>7050</v>
          </cell>
          <cell r="K1292">
            <v>7171</v>
          </cell>
          <cell r="L1292">
            <v>7176</v>
          </cell>
          <cell r="M1292">
            <v>7213</v>
          </cell>
          <cell r="N1292">
            <v>7214</v>
          </cell>
        </row>
        <row r="1293">
          <cell r="B1293" t="str">
            <v>Wabaunsee</v>
          </cell>
          <cell r="C1293">
            <v>20197</v>
          </cell>
          <cell r="D1293" t="str">
            <v>na</v>
          </cell>
        </row>
        <row r="1294">
          <cell r="B1294" t="str">
            <v>Wabaunsee</v>
          </cell>
          <cell r="C1294">
            <v>20197</v>
          </cell>
          <cell r="D1294" t="str">
            <v>na</v>
          </cell>
        </row>
        <row r="1295">
          <cell r="B1295" t="str">
            <v>Wabaunsee</v>
          </cell>
          <cell r="C1295">
            <v>20197</v>
          </cell>
          <cell r="D1295" t="str">
            <v>na</v>
          </cell>
          <cell r="I1295">
            <v>58</v>
          </cell>
          <cell r="J1295" t="str">
            <v>MPLSEA</v>
          </cell>
        </row>
        <row r="1296">
          <cell r="B1296" t="str">
            <v>Wabaunsee</v>
          </cell>
          <cell r="C1296">
            <v>20197</v>
          </cell>
          <cell r="D1296">
            <v>74</v>
          </cell>
          <cell r="E1296">
            <v>57.081081081081081</v>
          </cell>
          <cell r="F1296">
            <v>61.125</v>
          </cell>
          <cell r="I1296">
            <v>62</v>
          </cell>
          <cell r="J1296" t="str">
            <v>MPLPER</v>
          </cell>
        </row>
        <row r="1297">
          <cell r="B1297" t="str">
            <v>Wallace</v>
          </cell>
          <cell r="C1297">
            <v>20199</v>
          </cell>
          <cell r="D1297" t="str">
            <v>na</v>
          </cell>
          <cell r="G1297">
            <v>27.61</v>
          </cell>
          <cell r="H1297">
            <v>29</v>
          </cell>
        </row>
        <row r="1298">
          <cell r="B1298" t="str">
            <v>Wallace</v>
          </cell>
          <cell r="C1298">
            <v>20199</v>
          </cell>
          <cell r="D1298">
            <v>4</v>
          </cell>
          <cell r="I1298">
            <v>20</v>
          </cell>
          <cell r="J1298">
            <v>1634</v>
          </cell>
          <cell r="K1298">
            <v>1565</v>
          </cell>
          <cell r="L1298">
            <v>1692</v>
          </cell>
          <cell r="M1298">
            <v>1748</v>
          </cell>
        </row>
        <row r="1299">
          <cell r="B1299" t="str">
            <v>Wallace</v>
          </cell>
          <cell r="C1299">
            <v>20199</v>
          </cell>
          <cell r="D1299">
            <v>3</v>
          </cell>
          <cell r="I1299">
            <v>22</v>
          </cell>
          <cell r="J1299">
            <v>1258</v>
          </cell>
          <cell r="K1299">
            <v>1580</v>
          </cell>
          <cell r="L1299">
            <v>1659</v>
          </cell>
        </row>
        <row r="1300">
          <cell r="B1300" t="str">
            <v>Wallace</v>
          </cell>
          <cell r="C1300">
            <v>20199</v>
          </cell>
          <cell r="D1300">
            <v>6</v>
          </cell>
          <cell r="I1300">
            <v>25</v>
          </cell>
          <cell r="J1300">
            <v>1579</v>
          </cell>
          <cell r="K1300">
            <v>1606</v>
          </cell>
          <cell r="L1300">
            <v>1138</v>
          </cell>
          <cell r="M1300">
            <v>1649</v>
          </cell>
          <cell r="N1300">
            <v>1741</v>
          </cell>
          <cell r="O1300">
            <v>1860</v>
          </cell>
        </row>
        <row r="1301">
          <cell r="B1301" t="str">
            <v>Wallace</v>
          </cell>
          <cell r="C1301">
            <v>20199</v>
          </cell>
          <cell r="D1301">
            <v>5</v>
          </cell>
          <cell r="I1301">
            <v>27</v>
          </cell>
          <cell r="J1301">
            <v>1318</v>
          </cell>
          <cell r="K1301">
            <v>1605</v>
          </cell>
          <cell r="L1301">
            <v>1670</v>
          </cell>
          <cell r="M1301">
            <v>1859</v>
          </cell>
          <cell r="N1301">
            <v>1867</v>
          </cell>
        </row>
        <row r="1302">
          <cell r="B1302" t="str">
            <v>Wallace</v>
          </cell>
          <cell r="C1302">
            <v>20199</v>
          </cell>
          <cell r="D1302">
            <v>7</v>
          </cell>
          <cell r="I1302">
            <v>29</v>
          </cell>
          <cell r="J1302">
            <v>1118</v>
          </cell>
          <cell r="K1302">
            <v>1166</v>
          </cell>
          <cell r="L1302">
            <v>1351</v>
          </cell>
          <cell r="M1302">
            <v>1414</v>
          </cell>
          <cell r="N1302">
            <v>1811</v>
          </cell>
          <cell r="O1302">
            <v>1857</v>
          </cell>
          <cell r="P1302">
            <v>1864</v>
          </cell>
        </row>
        <row r="1303">
          <cell r="B1303" t="str">
            <v>Wallace</v>
          </cell>
          <cell r="C1303">
            <v>20199</v>
          </cell>
          <cell r="D1303">
            <v>2</v>
          </cell>
          <cell r="I1303">
            <v>31</v>
          </cell>
          <cell r="J1303">
            <v>1560</v>
          </cell>
          <cell r="K1303">
            <v>1856</v>
          </cell>
        </row>
        <row r="1304">
          <cell r="B1304" t="str">
            <v>Wallace</v>
          </cell>
          <cell r="C1304">
            <v>20199</v>
          </cell>
          <cell r="D1304">
            <v>1</v>
          </cell>
          <cell r="I1304">
            <v>34</v>
          </cell>
          <cell r="J1304">
            <v>1123</v>
          </cell>
        </row>
        <row r="1305">
          <cell r="B1305" t="str">
            <v>Wallace</v>
          </cell>
          <cell r="C1305">
            <v>20199</v>
          </cell>
          <cell r="D1305">
            <v>4</v>
          </cell>
          <cell r="I1305">
            <v>36</v>
          </cell>
          <cell r="J1305">
            <v>1422</v>
          </cell>
          <cell r="K1305">
            <v>1619</v>
          </cell>
          <cell r="L1305">
            <v>1652</v>
          </cell>
          <cell r="M1305">
            <v>2310</v>
          </cell>
        </row>
        <row r="1306">
          <cell r="B1306" t="str">
            <v>Wallace</v>
          </cell>
          <cell r="C1306">
            <v>20199</v>
          </cell>
          <cell r="D1306">
            <v>1</v>
          </cell>
          <cell r="I1306">
            <v>37</v>
          </cell>
          <cell r="J1306">
            <v>1655</v>
          </cell>
        </row>
        <row r="1307">
          <cell r="B1307" t="str">
            <v>Wallace</v>
          </cell>
          <cell r="C1307">
            <v>20199</v>
          </cell>
          <cell r="D1307" t="str">
            <v>na</v>
          </cell>
        </row>
        <row r="1308">
          <cell r="B1308" t="str">
            <v>Wallace</v>
          </cell>
          <cell r="C1308">
            <v>20199</v>
          </cell>
          <cell r="D1308" t="str">
            <v>na</v>
          </cell>
          <cell r="I1308">
            <v>26</v>
          </cell>
          <cell r="J1308" t="str">
            <v>MPLSEA</v>
          </cell>
        </row>
        <row r="1309">
          <cell r="B1309" t="str">
            <v>Wallace</v>
          </cell>
          <cell r="C1309">
            <v>20199</v>
          </cell>
          <cell r="D1309">
            <v>33</v>
          </cell>
          <cell r="E1309">
            <v>27.606060606060606</v>
          </cell>
          <cell r="F1309">
            <v>29</v>
          </cell>
          <cell r="I1309">
            <v>36</v>
          </cell>
          <cell r="J1309" t="str">
            <v>MPLPER</v>
          </cell>
        </row>
        <row r="1310">
          <cell r="B1310" t="str">
            <v>Washington</v>
          </cell>
          <cell r="C1310">
            <v>20201</v>
          </cell>
          <cell r="D1310" t="str">
            <v>na</v>
          </cell>
          <cell r="G1310">
            <v>51.97</v>
          </cell>
          <cell r="H1310">
            <v>54.33</v>
          </cell>
        </row>
        <row r="1311">
          <cell r="B1311" t="str">
            <v>Washington</v>
          </cell>
          <cell r="C1311">
            <v>20201</v>
          </cell>
          <cell r="D1311">
            <v>8</v>
          </cell>
          <cell r="I1311">
            <v>42</v>
          </cell>
          <cell r="J1311">
            <v>3360</v>
          </cell>
          <cell r="K1311">
            <v>3396</v>
          </cell>
          <cell r="L1311">
            <v>3520</v>
          </cell>
          <cell r="M1311">
            <v>4715</v>
          </cell>
          <cell r="N1311">
            <v>4725</v>
          </cell>
          <cell r="O1311">
            <v>7180</v>
          </cell>
          <cell r="P1311">
            <v>7502</v>
          </cell>
          <cell r="Q1311">
            <v>7510</v>
          </cell>
        </row>
        <row r="1312">
          <cell r="B1312" t="str">
            <v>Washington</v>
          </cell>
          <cell r="C1312">
            <v>20201</v>
          </cell>
          <cell r="D1312">
            <v>6</v>
          </cell>
          <cell r="I1312">
            <v>46</v>
          </cell>
          <cell r="J1312">
            <v>3391</v>
          </cell>
          <cell r="K1312">
            <v>3831</v>
          </cell>
          <cell r="L1312">
            <v>4525</v>
          </cell>
          <cell r="M1312">
            <v>4785</v>
          </cell>
          <cell r="N1312">
            <v>7445</v>
          </cell>
          <cell r="O1312">
            <v>7684</v>
          </cell>
        </row>
        <row r="1313">
          <cell r="B1313" t="str">
            <v>Washington</v>
          </cell>
          <cell r="C1313">
            <v>20201</v>
          </cell>
          <cell r="D1313">
            <v>5</v>
          </cell>
          <cell r="I1313">
            <v>52</v>
          </cell>
          <cell r="J1313">
            <v>3260</v>
          </cell>
          <cell r="K1313">
            <v>3404</v>
          </cell>
          <cell r="L1313">
            <v>3830</v>
          </cell>
          <cell r="M1313">
            <v>7415</v>
          </cell>
          <cell r="N1313">
            <v>7435</v>
          </cell>
        </row>
        <row r="1314">
          <cell r="B1314" t="str">
            <v>Washington</v>
          </cell>
          <cell r="C1314">
            <v>20201</v>
          </cell>
          <cell r="D1314">
            <v>7</v>
          </cell>
          <cell r="I1314">
            <v>57</v>
          </cell>
          <cell r="J1314">
            <v>3402</v>
          </cell>
          <cell r="K1314">
            <v>3492</v>
          </cell>
          <cell r="L1314">
            <v>3828</v>
          </cell>
          <cell r="M1314">
            <v>3844</v>
          </cell>
          <cell r="N1314">
            <v>4783</v>
          </cell>
          <cell r="O1314">
            <v>7433</v>
          </cell>
          <cell r="P1314">
            <v>7681</v>
          </cell>
        </row>
        <row r="1315">
          <cell r="B1315" t="str">
            <v>Washington</v>
          </cell>
          <cell r="C1315">
            <v>20201</v>
          </cell>
          <cell r="D1315">
            <v>2</v>
          </cell>
          <cell r="I1315">
            <v>62</v>
          </cell>
          <cell r="J1315">
            <v>3521</v>
          </cell>
          <cell r="K1315">
            <v>3824</v>
          </cell>
        </row>
        <row r="1316">
          <cell r="B1316" t="str">
            <v>Washington</v>
          </cell>
          <cell r="C1316">
            <v>20201</v>
          </cell>
          <cell r="D1316">
            <v>4</v>
          </cell>
          <cell r="I1316">
            <v>67</v>
          </cell>
          <cell r="J1316">
            <v>3561</v>
          </cell>
          <cell r="K1316">
            <v>3775</v>
          </cell>
          <cell r="L1316">
            <v>7030</v>
          </cell>
          <cell r="M1316">
            <v>7050</v>
          </cell>
        </row>
        <row r="1317">
          <cell r="B1317" t="str">
            <v>Washington</v>
          </cell>
          <cell r="C1317">
            <v>20201</v>
          </cell>
          <cell r="D1317" t="str">
            <v>na</v>
          </cell>
        </row>
        <row r="1318">
          <cell r="B1318" t="str">
            <v>Washington</v>
          </cell>
          <cell r="C1318">
            <v>20201</v>
          </cell>
          <cell r="D1318" t="str">
            <v>na</v>
          </cell>
        </row>
        <row r="1319">
          <cell r="B1319" t="str">
            <v>Washington</v>
          </cell>
          <cell r="C1319">
            <v>20201</v>
          </cell>
          <cell r="D1319" t="str">
            <v>na</v>
          </cell>
        </row>
        <row r="1320">
          <cell r="B1320" t="str">
            <v>Washington</v>
          </cell>
          <cell r="C1320">
            <v>20201</v>
          </cell>
          <cell r="D1320" t="str">
            <v>na</v>
          </cell>
        </row>
        <row r="1321">
          <cell r="B1321" t="str">
            <v>Washington</v>
          </cell>
          <cell r="C1321">
            <v>20201</v>
          </cell>
          <cell r="D1321" t="str">
            <v>na</v>
          </cell>
          <cell r="I1321">
            <v>52</v>
          </cell>
          <cell r="J1321" t="str">
            <v>MPLSEA</v>
          </cell>
        </row>
        <row r="1322">
          <cell r="B1322" t="str">
            <v>Washington</v>
          </cell>
          <cell r="C1322">
            <v>20201</v>
          </cell>
          <cell r="D1322">
            <v>32</v>
          </cell>
          <cell r="E1322">
            <v>51.96875</v>
          </cell>
          <cell r="F1322">
            <v>54.333333333333336</v>
          </cell>
          <cell r="I1322">
            <v>58</v>
          </cell>
          <cell r="J1322" t="str">
            <v>MPLPER</v>
          </cell>
        </row>
        <row r="1323">
          <cell r="B1323" t="str">
            <v>Wichita</v>
          </cell>
          <cell r="C1323">
            <v>20203</v>
          </cell>
          <cell r="D1323" t="str">
            <v>na</v>
          </cell>
          <cell r="G1323">
            <v>28.54</v>
          </cell>
          <cell r="H1323">
            <v>28</v>
          </cell>
        </row>
        <row r="1324">
          <cell r="B1324" t="str">
            <v>Wichita</v>
          </cell>
          <cell r="C1324">
            <v>20203</v>
          </cell>
          <cell r="D1324">
            <v>4</v>
          </cell>
          <cell r="I1324">
            <v>20</v>
          </cell>
          <cell r="J1324">
            <v>1124</v>
          </cell>
          <cell r="K1324">
            <v>1580</v>
          </cell>
          <cell r="L1324">
            <v>2562</v>
          </cell>
          <cell r="M1324">
            <v>6055</v>
          </cell>
        </row>
        <row r="1325">
          <cell r="B1325" t="str">
            <v>Wichita</v>
          </cell>
          <cell r="C1325">
            <v>20203</v>
          </cell>
          <cell r="D1325">
            <v>1</v>
          </cell>
          <cell r="I1325">
            <v>22</v>
          </cell>
          <cell r="J1325">
            <v>1868</v>
          </cell>
        </row>
        <row r="1326">
          <cell r="B1326" t="str">
            <v>Wichita</v>
          </cell>
          <cell r="C1326">
            <v>20203</v>
          </cell>
          <cell r="D1326">
            <v>3</v>
          </cell>
          <cell r="I1326">
            <v>25</v>
          </cell>
          <cell r="J1326">
            <v>1579</v>
          </cell>
          <cell r="K1326">
            <v>1741</v>
          </cell>
          <cell r="L1326">
            <v>2746</v>
          </cell>
        </row>
        <row r="1327">
          <cell r="B1327" t="str">
            <v>Wichita</v>
          </cell>
          <cell r="C1327">
            <v>20203</v>
          </cell>
          <cell r="D1327">
            <v>5</v>
          </cell>
          <cell r="I1327">
            <v>27</v>
          </cell>
          <cell r="J1327">
            <v>1578</v>
          </cell>
          <cell r="K1327">
            <v>1670</v>
          </cell>
          <cell r="L1327">
            <v>1867</v>
          </cell>
          <cell r="M1327">
            <v>2745</v>
          </cell>
          <cell r="N1327">
            <v>2747</v>
          </cell>
        </row>
        <row r="1328">
          <cell r="B1328" t="str">
            <v>Wichita</v>
          </cell>
          <cell r="C1328">
            <v>20203</v>
          </cell>
          <cell r="D1328">
            <v>1</v>
          </cell>
          <cell r="I1328">
            <v>29</v>
          </cell>
          <cell r="J1328">
            <v>1859</v>
          </cell>
        </row>
        <row r="1329">
          <cell r="B1329" t="str">
            <v>Wichita</v>
          </cell>
          <cell r="C1329">
            <v>20203</v>
          </cell>
          <cell r="D1329">
            <v>5</v>
          </cell>
          <cell r="I1329">
            <v>31</v>
          </cell>
          <cell r="J1329">
            <v>1667</v>
          </cell>
          <cell r="K1329">
            <v>1762</v>
          </cell>
          <cell r="L1329">
            <v>1857</v>
          </cell>
          <cell r="M1329">
            <v>2744</v>
          </cell>
          <cell r="N1329">
            <v>3593</v>
          </cell>
        </row>
        <row r="1330">
          <cell r="B1330" t="str">
            <v>Wichita</v>
          </cell>
          <cell r="C1330">
            <v>20203</v>
          </cell>
          <cell r="D1330">
            <v>3</v>
          </cell>
          <cell r="I1330">
            <v>34</v>
          </cell>
          <cell r="J1330">
            <v>1414</v>
          </cell>
          <cell r="K1330">
            <v>1761</v>
          </cell>
          <cell r="L1330">
            <v>1856</v>
          </cell>
        </row>
        <row r="1331">
          <cell r="B1331" t="str">
            <v>Wichita</v>
          </cell>
          <cell r="C1331">
            <v>20203</v>
          </cell>
          <cell r="D1331">
            <v>4</v>
          </cell>
          <cell r="I1331">
            <v>36</v>
          </cell>
          <cell r="J1331">
            <v>1345</v>
          </cell>
          <cell r="K1331">
            <v>1422</v>
          </cell>
          <cell r="L1331">
            <v>1619</v>
          </cell>
          <cell r="M1331">
            <v>2310</v>
          </cell>
        </row>
        <row r="1332">
          <cell r="B1332" t="str">
            <v>Wichita</v>
          </cell>
          <cell r="C1332">
            <v>20203</v>
          </cell>
          <cell r="D1332" t="str">
            <v>na</v>
          </cell>
        </row>
        <row r="1333">
          <cell r="B1333" t="str">
            <v>Wichita</v>
          </cell>
          <cell r="C1333">
            <v>20203</v>
          </cell>
          <cell r="D1333" t="str">
            <v>na</v>
          </cell>
        </row>
        <row r="1334">
          <cell r="B1334" t="str">
            <v>Wichita</v>
          </cell>
          <cell r="C1334">
            <v>20203</v>
          </cell>
          <cell r="D1334" t="str">
            <v>na</v>
          </cell>
          <cell r="I1334">
            <v>26</v>
          </cell>
          <cell r="J1334" t="str">
            <v>MPLSEA</v>
          </cell>
        </row>
        <row r="1335">
          <cell r="B1335" t="str">
            <v>Wichita</v>
          </cell>
          <cell r="C1335">
            <v>20203</v>
          </cell>
          <cell r="D1335">
            <v>26</v>
          </cell>
          <cell r="E1335">
            <v>28.53846153846154</v>
          </cell>
          <cell r="F1335">
            <v>28</v>
          </cell>
          <cell r="I1335">
            <v>36</v>
          </cell>
          <cell r="J1335" t="str">
            <v>MPLPER</v>
          </cell>
        </row>
        <row r="1336">
          <cell r="B1336" t="str">
            <v>Wilson</v>
          </cell>
          <cell r="C1336">
            <v>20205</v>
          </cell>
          <cell r="D1336" t="str">
            <v>na</v>
          </cell>
          <cell r="G1336">
            <v>40.85</v>
          </cell>
          <cell r="H1336">
            <v>41.89</v>
          </cell>
        </row>
        <row r="1337">
          <cell r="B1337" t="str">
            <v>Wilson</v>
          </cell>
          <cell r="C1337">
            <v>20205</v>
          </cell>
          <cell r="D1337">
            <v>6</v>
          </cell>
          <cell r="I1337">
            <v>27</v>
          </cell>
          <cell r="J1337">
            <v>6981</v>
          </cell>
          <cell r="K1337">
            <v>8628</v>
          </cell>
          <cell r="L1337">
            <v>8735</v>
          </cell>
          <cell r="M1337">
            <v>8737</v>
          </cell>
          <cell r="N1337">
            <v>8876</v>
          </cell>
          <cell r="O1337">
            <v>8885</v>
          </cell>
        </row>
        <row r="1338">
          <cell r="B1338" t="str">
            <v>Wilson</v>
          </cell>
          <cell r="C1338">
            <v>20205</v>
          </cell>
          <cell r="D1338">
            <v>3</v>
          </cell>
          <cell r="I1338">
            <v>31</v>
          </cell>
          <cell r="J1338">
            <v>8050</v>
          </cell>
          <cell r="K1338">
            <v>8626</v>
          </cell>
          <cell r="L1338">
            <v>8733</v>
          </cell>
        </row>
        <row r="1339">
          <cell r="B1339" t="str">
            <v>Wilson</v>
          </cell>
          <cell r="C1339">
            <v>20205</v>
          </cell>
          <cell r="D1339">
            <v>5</v>
          </cell>
          <cell r="I1339">
            <v>34</v>
          </cell>
          <cell r="J1339">
            <v>8300</v>
          </cell>
          <cell r="K1339">
            <v>8623</v>
          </cell>
          <cell r="L1339">
            <v>8731</v>
          </cell>
          <cell r="M1339">
            <v>8780</v>
          </cell>
          <cell r="N1339">
            <v>8853</v>
          </cell>
        </row>
        <row r="1340">
          <cell r="B1340" t="str">
            <v>Wilson</v>
          </cell>
          <cell r="C1340">
            <v>20205</v>
          </cell>
          <cell r="D1340">
            <v>3</v>
          </cell>
          <cell r="I1340">
            <v>38</v>
          </cell>
          <cell r="J1340">
            <v>8625</v>
          </cell>
          <cell r="K1340">
            <v>8699</v>
          </cell>
          <cell r="L1340">
            <v>8729</v>
          </cell>
        </row>
        <row r="1341">
          <cell r="B1341" t="str">
            <v>Wilson</v>
          </cell>
          <cell r="C1341">
            <v>20205</v>
          </cell>
          <cell r="D1341">
            <v>2</v>
          </cell>
          <cell r="I1341">
            <v>42</v>
          </cell>
          <cell r="J1341">
            <v>8683</v>
          </cell>
          <cell r="K1341">
            <v>8691</v>
          </cell>
        </row>
        <row r="1342">
          <cell r="B1342" t="str">
            <v>Wilson</v>
          </cell>
          <cell r="C1342">
            <v>20205</v>
          </cell>
          <cell r="D1342">
            <v>3</v>
          </cell>
          <cell r="I1342">
            <v>44</v>
          </cell>
          <cell r="J1342">
            <v>8990</v>
          </cell>
          <cell r="K1342">
            <v>8991</v>
          </cell>
          <cell r="L1342">
            <v>8621</v>
          </cell>
        </row>
        <row r="1343">
          <cell r="B1343" t="str">
            <v>Wilson</v>
          </cell>
          <cell r="C1343">
            <v>20205</v>
          </cell>
          <cell r="D1343">
            <v>6</v>
          </cell>
          <cell r="I1343">
            <v>49</v>
          </cell>
          <cell r="J1343">
            <v>6961</v>
          </cell>
          <cell r="K1343">
            <v>8201</v>
          </cell>
          <cell r="L1343">
            <v>8203</v>
          </cell>
          <cell r="M1343">
            <v>8610</v>
          </cell>
          <cell r="N1343">
            <v>8643</v>
          </cell>
          <cell r="O1343">
            <v>8775</v>
          </cell>
        </row>
        <row r="1344">
          <cell r="B1344" t="str">
            <v>Wilson</v>
          </cell>
          <cell r="C1344">
            <v>20205</v>
          </cell>
          <cell r="D1344">
            <v>2</v>
          </cell>
          <cell r="I1344">
            <v>54</v>
          </cell>
          <cell r="J1344">
            <v>8961</v>
          </cell>
          <cell r="K1344">
            <v>8679</v>
          </cell>
        </row>
        <row r="1345">
          <cell r="B1345" t="str">
            <v>Wilson</v>
          </cell>
          <cell r="C1345">
            <v>20205</v>
          </cell>
          <cell r="D1345">
            <v>4</v>
          </cell>
          <cell r="I1345">
            <v>58</v>
          </cell>
          <cell r="J1345">
            <v>4052</v>
          </cell>
          <cell r="K1345">
            <v>8150</v>
          </cell>
          <cell r="L1345">
            <v>8302</v>
          </cell>
          <cell r="M1345">
            <v>8501</v>
          </cell>
        </row>
        <row r="1346">
          <cell r="B1346" t="str">
            <v>Wilson</v>
          </cell>
          <cell r="C1346">
            <v>20205</v>
          </cell>
          <cell r="D1346" t="str">
            <v>na</v>
          </cell>
        </row>
        <row r="1347">
          <cell r="B1347" t="str">
            <v>Wilson</v>
          </cell>
          <cell r="C1347">
            <v>20205</v>
          </cell>
          <cell r="D1347" t="str">
            <v>na</v>
          </cell>
          <cell r="I1347">
            <v>48</v>
          </cell>
          <cell r="J1347" t="str">
            <v>MPLSEA</v>
          </cell>
        </row>
        <row r="1348">
          <cell r="B1348" t="str">
            <v>Wilson</v>
          </cell>
          <cell r="C1348">
            <v>20205</v>
          </cell>
          <cell r="D1348">
            <v>34</v>
          </cell>
          <cell r="E1348">
            <v>40.852941176470587</v>
          </cell>
          <cell r="F1348">
            <v>41.888888888888886</v>
          </cell>
          <cell r="I1348">
            <v>52</v>
          </cell>
          <cell r="J1348" t="str">
            <v>MPLPER</v>
          </cell>
        </row>
        <row r="1349">
          <cell r="B1349" t="str">
            <v>Woodson</v>
          </cell>
          <cell r="C1349">
            <v>20207</v>
          </cell>
          <cell r="D1349" t="str">
            <v>na</v>
          </cell>
          <cell r="G1349">
            <v>42.16</v>
          </cell>
          <cell r="H1349">
            <v>44</v>
          </cell>
        </row>
        <row r="1350">
          <cell r="B1350" t="str">
            <v>Woodson</v>
          </cell>
          <cell r="C1350">
            <v>20207</v>
          </cell>
          <cell r="D1350">
            <v>4</v>
          </cell>
          <cell r="I1350">
            <v>30</v>
          </cell>
          <cell r="J1350">
            <v>6952</v>
          </cell>
          <cell r="K1350">
            <v>8851</v>
          </cell>
          <cell r="L1350">
            <v>8871</v>
          </cell>
          <cell r="M1350">
            <v>8877</v>
          </cell>
        </row>
        <row r="1351">
          <cell r="B1351" t="str">
            <v>Woodson</v>
          </cell>
          <cell r="C1351">
            <v>20207</v>
          </cell>
          <cell r="D1351">
            <v>12</v>
          </cell>
          <cell r="I1351">
            <v>34</v>
          </cell>
          <cell r="J1351">
            <v>4051</v>
          </cell>
          <cell r="K1351">
            <v>4570</v>
          </cell>
          <cell r="L1351">
            <v>4600</v>
          </cell>
          <cell r="M1351">
            <v>8300</v>
          </cell>
          <cell r="N1351">
            <v>8626</v>
          </cell>
          <cell r="O1351">
            <v>8673</v>
          </cell>
          <cell r="P1351">
            <v>8677</v>
          </cell>
          <cell r="Q1351">
            <v>8731</v>
          </cell>
          <cell r="R1351">
            <v>8735</v>
          </cell>
          <cell r="S1351">
            <v>8761</v>
          </cell>
          <cell r="T1351">
            <v>8780</v>
          </cell>
          <cell r="U1351">
            <v>8885</v>
          </cell>
        </row>
        <row r="1352">
          <cell r="B1352" t="str">
            <v>Woodson</v>
          </cell>
          <cell r="C1352">
            <v>20207</v>
          </cell>
          <cell r="D1352">
            <v>6</v>
          </cell>
          <cell r="I1352">
            <v>38</v>
          </cell>
          <cell r="J1352">
            <v>6980</v>
          </cell>
          <cell r="K1352">
            <v>8623</v>
          </cell>
          <cell r="L1352">
            <v>8691</v>
          </cell>
          <cell r="M1352">
            <v>8699</v>
          </cell>
          <cell r="N1352">
            <v>8729</v>
          </cell>
          <cell r="O1352">
            <v>8733</v>
          </cell>
        </row>
        <row r="1353">
          <cell r="B1353" t="str">
            <v>Woodson</v>
          </cell>
          <cell r="C1353">
            <v>20207</v>
          </cell>
          <cell r="D1353">
            <v>9</v>
          </cell>
          <cell r="I1353">
            <v>42</v>
          </cell>
          <cell r="J1353">
            <v>4744</v>
          </cell>
          <cell r="K1353">
            <v>8687</v>
          </cell>
          <cell r="L1353">
            <v>8743</v>
          </cell>
          <cell r="M1353">
            <v>8773</v>
          </cell>
          <cell r="N1353">
            <v>8775</v>
          </cell>
          <cell r="O1353">
            <v>8803</v>
          </cell>
          <cell r="P1353">
            <v>8912</v>
          </cell>
          <cell r="Q1353">
            <v>8991</v>
          </cell>
          <cell r="R1353">
            <v>8992</v>
          </cell>
        </row>
        <row r="1354">
          <cell r="B1354" t="str">
            <v>Woodson</v>
          </cell>
          <cell r="C1354">
            <v>20207</v>
          </cell>
          <cell r="D1354">
            <v>8</v>
          </cell>
          <cell r="I1354">
            <v>46</v>
          </cell>
          <cell r="J1354">
            <v>4740</v>
          </cell>
          <cell r="K1354">
            <v>7301</v>
          </cell>
          <cell r="L1354">
            <v>8201</v>
          </cell>
          <cell r="M1354">
            <v>8203</v>
          </cell>
          <cell r="N1354">
            <v>8621</v>
          </cell>
          <cell r="O1354">
            <v>8643</v>
          </cell>
          <cell r="P1354">
            <v>8683</v>
          </cell>
          <cell r="Q1354">
            <v>8911</v>
          </cell>
        </row>
        <row r="1355">
          <cell r="B1355" t="str">
            <v>Woodson</v>
          </cell>
          <cell r="C1355">
            <v>20207</v>
          </cell>
          <cell r="D1355">
            <v>1</v>
          </cell>
          <cell r="I1355">
            <v>50</v>
          </cell>
          <cell r="J1355">
            <v>8679</v>
          </cell>
        </row>
        <row r="1356">
          <cell r="B1356" t="str">
            <v>Woodson</v>
          </cell>
          <cell r="C1356">
            <v>20207</v>
          </cell>
          <cell r="D1356">
            <v>6</v>
          </cell>
          <cell r="I1356">
            <v>54</v>
          </cell>
          <cell r="J1356">
            <v>4020</v>
          </cell>
          <cell r="K1356">
            <v>6750</v>
          </cell>
          <cell r="L1356">
            <v>8150</v>
          </cell>
          <cell r="M1356">
            <v>8160</v>
          </cell>
          <cell r="N1356">
            <v>8795</v>
          </cell>
          <cell r="O1356">
            <v>8961</v>
          </cell>
        </row>
        <row r="1357">
          <cell r="B1357" t="str">
            <v>Woodson</v>
          </cell>
          <cell r="C1357">
            <v>20207</v>
          </cell>
          <cell r="D1357">
            <v>4</v>
          </cell>
          <cell r="I1357">
            <v>58</v>
          </cell>
          <cell r="J1357">
            <v>8302</v>
          </cell>
          <cell r="K1357">
            <v>7170</v>
          </cell>
          <cell r="L1357">
            <v>8101</v>
          </cell>
          <cell r="M1357">
            <v>8501</v>
          </cell>
        </row>
        <row r="1358">
          <cell r="B1358" t="str">
            <v>Woodson</v>
          </cell>
          <cell r="C1358">
            <v>20207</v>
          </cell>
          <cell r="D1358" t="str">
            <v>na</v>
          </cell>
        </row>
        <row r="1359">
          <cell r="B1359" t="str">
            <v>Woodson</v>
          </cell>
          <cell r="C1359">
            <v>20207</v>
          </cell>
          <cell r="D1359" t="str">
            <v>na</v>
          </cell>
        </row>
        <row r="1360">
          <cell r="B1360" t="str">
            <v>Woodson</v>
          </cell>
          <cell r="C1360">
            <v>20207</v>
          </cell>
          <cell r="D1360" t="str">
            <v>na</v>
          </cell>
          <cell r="I1360">
            <v>52</v>
          </cell>
          <cell r="J1360" t="str">
            <v>MPLSEA</v>
          </cell>
        </row>
        <row r="1361">
          <cell r="B1361" t="str">
            <v>Woodson</v>
          </cell>
          <cell r="C1361">
            <v>20207</v>
          </cell>
          <cell r="D1361">
            <v>50</v>
          </cell>
          <cell r="E1361">
            <v>42.16</v>
          </cell>
          <cell r="F1361">
            <v>44</v>
          </cell>
          <cell r="I1361">
            <v>56</v>
          </cell>
          <cell r="J1361" t="str">
            <v>MPLPER</v>
          </cell>
        </row>
        <row r="1362">
          <cell r="B1362" t="str">
            <v>Wyandotte</v>
          </cell>
          <cell r="C1362">
            <v>20209</v>
          </cell>
          <cell r="D1362" t="str">
            <v>na</v>
          </cell>
          <cell r="G1362">
            <v>65.86</v>
          </cell>
          <cell r="H1362">
            <v>68.709999999999994</v>
          </cell>
        </row>
        <row r="1363">
          <cell r="B1363" t="str">
            <v>Wyandotte</v>
          </cell>
          <cell r="C1363">
            <v>20209</v>
          </cell>
          <cell r="D1363">
            <v>12</v>
          </cell>
          <cell r="I1363">
            <v>49</v>
          </cell>
          <cell r="J1363">
            <v>7088</v>
          </cell>
          <cell r="K1363">
            <v>7105</v>
          </cell>
          <cell r="L1363">
            <v>7210</v>
          </cell>
          <cell r="M1363">
            <v>7250</v>
          </cell>
          <cell r="N1363">
            <v>7658</v>
          </cell>
          <cell r="O1363">
            <v>7659</v>
          </cell>
          <cell r="P1363">
            <v>7950</v>
          </cell>
          <cell r="Q1363">
            <v>7651</v>
          </cell>
          <cell r="R1363">
            <v>7957</v>
          </cell>
          <cell r="S1363">
            <v>7959</v>
          </cell>
          <cell r="T1363">
            <v>7970</v>
          </cell>
          <cell r="U1363">
            <v>7971</v>
          </cell>
        </row>
        <row r="1364">
          <cell r="B1364" t="str">
            <v>Wyandotte</v>
          </cell>
          <cell r="C1364">
            <v>20209</v>
          </cell>
          <cell r="D1364">
            <v>7</v>
          </cell>
          <cell r="I1364">
            <v>56</v>
          </cell>
          <cell r="J1364">
            <v>7087</v>
          </cell>
          <cell r="K1364">
            <v>7089</v>
          </cell>
          <cell r="L1364">
            <v>7095</v>
          </cell>
          <cell r="M1364">
            <v>7132</v>
          </cell>
          <cell r="N1364">
            <v>7305</v>
          </cell>
          <cell r="O1364">
            <v>7460</v>
          </cell>
          <cell r="P1364">
            <v>7911</v>
          </cell>
        </row>
        <row r="1365">
          <cell r="B1365" t="str">
            <v>Wyandotte</v>
          </cell>
          <cell r="C1365">
            <v>20209</v>
          </cell>
          <cell r="D1365">
            <v>14</v>
          </cell>
          <cell r="I1365">
            <v>62</v>
          </cell>
          <cell r="J1365">
            <v>7005</v>
          </cell>
          <cell r="K1365">
            <v>7055</v>
          </cell>
          <cell r="L1365">
            <v>7091</v>
          </cell>
          <cell r="M1365">
            <v>7502</v>
          </cell>
          <cell r="N1365">
            <v>7590</v>
          </cell>
          <cell r="O1365">
            <v>7592</v>
          </cell>
          <cell r="P1365">
            <v>7603</v>
          </cell>
          <cell r="Q1365">
            <v>7760</v>
          </cell>
          <cell r="R1365">
            <v>7763</v>
          </cell>
          <cell r="S1365">
            <v>7764</v>
          </cell>
          <cell r="T1365">
            <v>7916</v>
          </cell>
          <cell r="U1365">
            <v>7956</v>
          </cell>
          <cell r="V1365">
            <v>7958</v>
          </cell>
          <cell r="W1365">
            <v>7503</v>
          </cell>
        </row>
        <row r="1366">
          <cell r="B1366" t="str">
            <v>Wyandotte</v>
          </cell>
          <cell r="C1366">
            <v>20209</v>
          </cell>
          <cell r="D1366">
            <v>17</v>
          </cell>
          <cell r="I1366">
            <v>69</v>
          </cell>
          <cell r="J1366">
            <v>7035</v>
          </cell>
          <cell r="K1366">
            <v>7061</v>
          </cell>
          <cell r="L1366">
            <v>7099</v>
          </cell>
          <cell r="M1366">
            <v>7107</v>
          </cell>
          <cell r="N1366">
            <v>7252</v>
          </cell>
          <cell r="O1366">
            <v>7253</v>
          </cell>
          <cell r="P1366">
            <v>7282</v>
          </cell>
          <cell r="Q1366">
            <v>7286</v>
          </cell>
          <cell r="R1366">
            <v>7292</v>
          </cell>
          <cell r="S1366">
            <v>7302</v>
          </cell>
          <cell r="T1366">
            <v>7304</v>
          </cell>
          <cell r="U1366">
            <v>7500</v>
          </cell>
          <cell r="V1366">
            <v>7589</v>
          </cell>
          <cell r="W1366">
            <v>7591</v>
          </cell>
          <cell r="X1366">
            <v>7679</v>
          </cell>
          <cell r="Y1366">
            <v>7915</v>
          </cell>
          <cell r="Z1366">
            <v>7955</v>
          </cell>
        </row>
        <row r="1367">
          <cell r="B1367" t="str">
            <v>Wyandotte</v>
          </cell>
          <cell r="C1367">
            <v>20209</v>
          </cell>
          <cell r="D1367">
            <v>15</v>
          </cell>
          <cell r="I1367">
            <v>75</v>
          </cell>
          <cell r="J1367">
            <v>7741</v>
          </cell>
          <cell r="K1367">
            <v>7006</v>
          </cell>
          <cell r="L1367">
            <v>7036</v>
          </cell>
          <cell r="M1367">
            <v>7051</v>
          </cell>
          <cell r="N1367">
            <v>7127</v>
          </cell>
          <cell r="O1367">
            <v>7211</v>
          </cell>
          <cell r="P1367">
            <v>7233</v>
          </cell>
          <cell r="Q1367">
            <v>7261</v>
          </cell>
          <cell r="R1367">
            <v>7281</v>
          </cell>
          <cell r="S1367">
            <v>7285</v>
          </cell>
          <cell r="T1367">
            <v>7291</v>
          </cell>
          <cell r="U1367">
            <v>7541</v>
          </cell>
          <cell r="V1367">
            <v>7545</v>
          </cell>
          <cell r="W1367">
            <v>7678</v>
          </cell>
          <cell r="X1367">
            <v>7106</v>
          </cell>
        </row>
        <row r="1368">
          <cell r="B1368" t="str">
            <v>Wyandotte</v>
          </cell>
          <cell r="C1368">
            <v>20209</v>
          </cell>
          <cell r="D1368">
            <v>7</v>
          </cell>
          <cell r="I1368">
            <v>82</v>
          </cell>
          <cell r="J1368">
            <v>7050</v>
          </cell>
          <cell r="K1368">
            <v>7170</v>
          </cell>
          <cell r="L1368">
            <v>7214</v>
          </cell>
          <cell r="M1368">
            <v>7290</v>
          </cell>
          <cell r="N1368">
            <v>7540</v>
          </cell>
          <cell r="O1368">
            <v>7119</v>
          </cell>
          <cell r="P1368">
            <v>7176</v>
          </cell>
        </row>
        <row r="1369">
          <cell r="B1369" t="str">
            <v>Wyandotte</v>
          </cell>
          <cell r="C1369">
            <v>20209</v>
          </cell>
          <cell r="D1369">
            <v>1</v>
          </cell>
          <cell r="I1369">
            <v>88</v>
          </cell>
          <cell r="J1369">
            <v>7850</v>
          </cell>
        </row>
        <row r="1370">
          <cell r="B1370" t="str">
            <v>Wyandotte</v>
          </cell>
          <cell r="C1370">
            <v>20209</v>
          </cell>
          <cell r="D1370" t="str">
            <v>na</v>
          </cell>
        </row>
        <row r="1371">
          <cell r="B1371" t="str">
            <v>Wyandotte</v>
          </cell>
          <cell r="C1371">
            <v>20209</v>
          </cell>
          <cell r="D1371" t="str">
            <v>na</v>
          </cell>
        </row>
        <row r="1372">
          <cell r="B1372" t="str">
            <v>Wyandotte</v>
          </cell>
          <cell r="C1372">
            <v>20209</v>
          </cell>
          <cell r="D1372" t="str">
            <v>na</v>
          </cell>
        </row>
        <row r="1373">
          <cell r="B1373" t="str">
            <v>Wyandotte</v>
          </cell>
          <cell r="C1373">
            <v>20209</v>
          </cell>
          <cell r="D1373" t="str">
            <v>na</v>
          </cell>
          <cell r="I1373">
            <v>62</v>
          </cell>
          <cell r="J1373" t="str">
            <v>MPLSEA</v>
          </cell>
        </row>
        <row r="1374">
          <cell r="B1374" t="str">
            <v>Wyandotte</v>
          </cell>
          <cell r="C1374">
            <v>20209</v>
          </cell>
          <cell r="D1374">
            <v>73</v>
          </cell>
          <cell r="E1374">
            <v>65.863013698630141</v>
          </cell>
          <cell r="F1374">
            <v>68.714285714285708</v>
          </cell>
          <cell r="I1374">
            <v>66</v>
          </cell>
          <cell r="J1374" t="str">
            <v>MPLPER</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obrien@ksu.edu" TargetMode="External"/><Relationship Id="rId1" Type="http://schemas.openxmlformats.org/officeDocument/2006/relationships/hyperlink" Target="mailto:robinreid@ksu.ed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pageSetUpPr fitToPage="1"/>
  </sheetPr>
  <dimension ref="B1:X48"/>
  <sheetViews>
    <sheetView showGridLines="0" tabSelected="1" zoomScale="92" zoomScaleNormal="100" workbookViewId="0">
      <selection activeCell="B49" sqref="B49"/>
    </sheetView>
  </sheetViews>
  <sheetFormatPr defaultColWidth="9.07421875" defaultRowHeight="12.45" x14ac:dyDescent="0.3"/>
  <cols>
    <col min="1" max="1" width="3.53515625" style="22" customWidth="1"/>
    <col min="2" max="4" width="9.07421875" style="22"/>
    <col min="5" max="5" width="9" style="22" customWidth="1"/>
    <col min="6" max="11" width="9.07421875" style="22"/>
    <col min="12" max="12" width="23.23046875" style="22" customWidth="1"/>
    <col min="13" max="13" width="3.69140625" style="22" customWidth="1"/>
    <col min="14" max="16384" width="9.07421875" style="22"/>
  </cols>
  <sheetData>
    <row r="1" spans="2:24" ht="10.5" customHeight="1" thickBot="1" x14ac:dyDescent="0.35"/>
    <row r="2" spans="2:24" ht="7.5" customHeight="1" x14ac:dyDescent="0.4">
      <c r="B2" s="23"/>
      <c r="C2" s="24"/>
      <c r="D2" s="24"/>
      <c r="E2" s="24"/>
      <c r="F2" s="24"/>
      <c r="G2" s="24"/>
      <c r="H2" s="24"/>
      <c r="I2" s="24"/>
      <c r="J2" s="24"/>
      <c r="K2" s="24"/>
      <c r="L2" s="25"/>
    </row>
    <row r="3" spans="2:24" ht="26.15" x14ac:dyDescent="0.7">
      <c r="B3" s="26" t="s">
        <v>284</v>
      </c>
      <c r="C3" s="27"/>
      <c r="D3" s="27"/>
      <c r="E3" s="27"/>
      <c r="F3" s="27"/>
      <c r="G3" s="27"/>
      <c r="H3" s="28"/>
      <c r="I3" s="28"/>
      <c r="J3" s="29"/>
      <c r="K3" s="29"/>
      <c r="L3" s="30"/>
    </row>
    <row r="4" spans="2:24" ht="18" customHeight="1" x14ac:dyDescent="0.45">
      <c r="B4" s="31"/>
      <c r="C4" s="32"/>
      <c r="D4" s="33"/>
      <c r="E4" s="33"/>
      <c r="F4" s="34"/>
      <c r="G4" s="34"/>
      <c r="H4" s="28"/>
      <c r="I4" s="28"/>
      <c r="J4" s="29"/>
      <c r="K4" s="29"/>
      <c r="L4" s="30"/>
    </row>
    <row r="5" spans="2:24" ht="15.75" customHeight="1" x14ac:dyDescent="0.4">
      <c r="B5" s="100" t="s">
        <v>285</v>
      </c>
      <c r="C5" s="101"/>
      <c r="D5" s="101"/>
      <c r="E5" s="101"/>
      <c r="F5" s="101"/>
      <c r="G5" s="101"/>
      <c r="H5" s="101"/>
      <c r="I5" s="101"/>
      <c r="J5" s="29"/>
      <c r="K5" s="29"/>
      <c r="L5" s="30"/>
      <c r="N5" s="103"/>
      <c r="O5" s="104"/>
      <c r="P5" s="104"/>
      <c r="Q5" s="104"/>
      <c r="R5" s="104"/>
      <c r="S5" s="104"/>
      <c r="T5" s="104"/>
      <c r="U5" s="104"/>
      <c r="V5" s="104"/>
      <c r="W5" s="104"/>
      <c r="X5" s="104"/>
    </row>
    <row r="6" spans="2:24" ht="15.45" x14ac:dyDescent="0.4">
      <c r="B6" s="102"/>
      <c r="C6" s="101"/>
      <c r="D6" s="101"/>
      <c r="E6" s="101"/>
      <c r="F6" s="101"/>
      <c r="G6" s="101"/>
      <c r="H6" s="101"/>
      <c r="I6" s="101"/>
      <c r="J6" s="29"/>
      <c r="K6" s="29"/>
      <c r="L6" s="30"/>
      <c r="N6" s="104"/>
      <c r="O6" s="104"/>
      <c r="P6" s="104"/>
      <c r="Q6" s="104"/>
      <c r="R6" s="104"/>
      <c r="S6" s="104"/>
      <c r="T6" s="104"/>
      <c r="U6" s="104"/>
      <c r="V6" s="104"/>
      <c r="W6" s="104"/>
      <c r="X6" s="104"/>
    </row>
    <row r="7" spans="2:24" ht="5.25" customHeight="1" x14ac:dyDescent="0.4">
      <c r="B7" s="35"/>
      <c r="C7" s="36"/>
      <c r="D7" s="36"/>
      <c r="E7" s="36"/>
      <c r="F7" s="36"/>
      <c r="G7" s="36"/>
      <c r="H7" s="36"/>
      <c r="I7" s="29"/>
      <c r="J7" s="29"/>
      <c r="K7" s="37"/>
      <c r="L7" s="38"/>
    </row>
    <row r="8" spans="2:24" ht="13.5" customHeight="1" thickBot="1" x14ac:dyDescent="0.45">
      <c r="B8" s="39"/>
      <c r="C8" s="105"/>
      <c r="D8" s="106"/>
      <c r="E8" s="107"/>
      <c r="F8" s="108"/>
      <c r="G8" s="40"/>
      <c r="H8" s="40"/>
      <c r="I8" s="40"/>
      <c r="J8" s="40"/>
      <c r="K8" s="41"/>
      <c r="L8" s="42" t="s">
        <v>318</v>
      </c>
      <c r="N8" s="109"/>
    </row>
    <row r="9" spans="2:24" ht="9.75" customHeight="1" x14ac:dyDescent="0.4">
      <c r="B9" s="43"/>
      <c r="C9" s="43"/>
      <c r="D9" s="43"/>
      <c r="E9" s="43"/>
      <c r="F9" s="43"/>
      <c r="G9" s="43"/>
      <c r="H9" s="43"/>
      <c r="I9" s="43"/>
      <c r="J9" s="43"/>
      <c r="K9" s="43"/>
      <c r="L9" s="43"/>
      <c r="N9" s="109"/>
    </row>
    <row r="28" spans="2:12" ht="15.9" x14ac:dyDescent="0.45">
      <c r="B28" s="44" t="s">
        <v>286</v>
      </c>
      <c r="C28" s="45"/>
      <c r="D28" s="45"/>
      <c r="E28" s="45"/>
      <c r="F28" s="45"/>
      <c r="G28" s="45"/>
      <c r="H28" s="45"/>
      <c r="I28" s="45"/>
      <c r="J28" s="45"/>
      <c r="K28" s="45"/>
      <c r="L28" s="45"/>
    </row>
    <row r="29" spans="2:12" x14ac:dyDescent="0.3">
      <c r="B29" s="96" t="s">
        <v>310</v>
      </c>
      <c r="C29" s="96"/>
      <c r="D29" s="96"/>
      <c r="E29" s="96"/>
      <c r="F29" s="96"/>
      <c r="G29" s="96"/>
      <c r="H29" s="96"/>
      <c r="I29" s="96"/>
      <c r="J29" s="96"/>
      <c r="K29" s="96"/>
      <c r="L29" s="96"/>
    </row>
    <row r="30" spans="2:12" ht="21.45" customHeight="1" x14ac:dyDescent="0.3">
      <c r="B30" s="96"/>
      <c r="C30" s="96"/>
      <c r="D30" s="96"/>
      <c r="E30" s="96"/>
      <c r="F30" s="96"/>
      <c r="G30" s="96"/>
      <c r="H30" s="96"/>
      <c r="I30" s="96"/>
      <c r="J30" s="96"/>
      <c r="K30" s="96"/>
      <c r="L30" s="96"/>
    </row>
    <row r="31" spans="2:12" ht="26.25" customHeight="1" x14ac:dyDescent="0.45">
      <c r="B31" s="94" t="s">
        <v>287</v>
      </c>
      <c r="C31" s="95"/>
      <c r="D31" s="95"/>
      <c r="E31" s="95"/>
      <c r="F31" s="46"/>
      <c r="G31" s="46"/>
      <c r="H31" s="46"/>
      <c r="I31" s="46"/>
      <c r="J31" s="46"/>
      <c r="K31" s="46"/>
      <c r="L31" s="46"/>
    </row>
    <row r="32" spans="2:12" ht="15.75" customHeight="1" x14ac:dyDescent="0.3">
      <c r="B32" s="96" t="s">
        <v>311</v>
      </c>
      <c r="C32" s="96"/>
      <c r="D32" s="96"/>
      <c r="E32" s="96"/>
      <c r="F32" s="96"/>
      <c r="G32" s="96"/>
      <c r="H32" s="96"/>
      <c r="I32" s="96"/>
      <c r="J32" s="96"/>
      <c r="K32" s="96"/>
      <c r="L32" s="96"/>
    </row>
    <row r="33" spans="2:17" ht="10.4" customHeight="1" x14ac:dyDescent="0.3">
      <c r="B33" s="96"/>
      <c r="C33" s="96"/>
      <c r="D33" s="96"/>
      <c r="E33" s="96"/>
      <c r="F33" s="96"/>
      <c r="G33" s="96"/>
      <c r="H33" s="96"/>
      <c r="I33" s="96"/>
      <c r="J33" s="96"/>
      <c r="K33" s="96"/>
      <c r="L33" s="96"/>
    </row>
    <row r="34" spans="2:17" ht="12.75" customHeight="1" x14ac:dyDescent="0.3">
      <c r="B34" s="97" t="s">
        <v>315</v>
      </c>
      <c r="C34" s="97"/>
      <c r="D34" s="97"/>
      <c r="E34" s="97"/>
      <c r="F34" s="97"/>
      <c r="G34" s="97"/>
      <c r="H34" s="97"/>
      <c r="I34" s="97"/>
      <c r="J34" s="97"/>
      <c r="K34" s="97"/>
      <c r="L34" s="97"/>
    </row>
    <row r="35" spans="2:17" ht="18.45" customHeight="1" x14ac:dyDescent="0.3">
      <c r="B35" s="97"/>
      <c r="C35" s="97"/>
      <c r="D35" s="97"/>
      <c r="E35" s="97"/>
      <c r="F35" s="97"/>
      <c r="G35" s="97"/>
      <c r="H35" s="97"/>
      <c r="I35" s="97"/>
      <c r="J35" s="97"/>
      <c r="K35" s="97"/>
      <c r="L35" s="97"/>
    </row>
    <row r="36" spans="2:17" ht="12.75" customHeight="1" x14ac:dyDescent="0.3">
      <c r="B36" s="47"/>
      <c r="C36" s="47"/>
      <c r="D36" s="47"/>
      <c r="E36" s="47"/>
      <c r="F36" s="47"/>
      <c r="G36" s="47"/>
      <c r="H36" s="47"/>
      <c r="I36" s="47"/>
      <c r="J36" s="47"/>
      <c r="K36" s="47"/>
      <c r="L36" s="47"/>
    </row>
    <row r="37" spans="2:17" ht="15.9" hidden="1" x14ac:dyDescent="0.45">
      <c r="B37" s="48"/>
      <c r="C37" s="48"/>
      <c r="D37" s="48"/>
      <c r="E37" s="48"/>
      <c r="F37" s="48"/>
      <c r="G37" s="48"/>
      <c r="H37" s="48"/>
      <c r="I37" s="48"/>
      <c r="J37" s="48"/>
      <c r="K37" s="48"/>
      <c r="L37" s="48"/>
    </row>
    <row r="38" spans="2:17" ht="15.9" x14ac:dyDescent="0.45">
      <c r="B38" s="44" t="s">
        <v>288</v>
      </c>
      <c r="C38" s="45"/>
      <c r="D38" s="46"/>
      <c r="E38" s="46"/>
      <c r="F38" s="46"/>
      <c r="G38" s="46"/>
      <c r="H38" s="46"/>
      <c r="I38" s="46"/>
      <c r="J38" s="46"/>
      <c r="K38" s="46"/>
      <c r="L38" s="46"/>
    </row>
    <row r="39" spans="2:17" ht="18" customHeight="1" x14ac:dyDescent="0.3">
      <c r="B39" s="97" t="s">
        <v>289</v>
      </c>
      <c r="C39" s="97"/>
      <c r="D39" s="97"/>
      <c r="E39" s="97"/>
      <c r="F39" s="97"/>
      <c r="G39" s="97"/>
      <c r="H39" s="97"/>
      <c r="I39" s="97"/>
      <c r="J39" s="97"/>
      <c r="K39" s="97"/>
      <c r="L39" s="97"/>
    </row>
    <row r="40" spans="2:17" ht="12.75" customHeight="1" x14ac:dyDescent="0.3">
      <c r="B40" s="97"/>
      <c r="C40" s="97"/>
      <c r="D40" s="97"/>
      <c r="E40" s="97"/>
      <c r="F40" s="97"/>
      <c r="G40" s="97"/>
      <c r="H40" s="97"/>
      <c r="I40" s="97"/>
      <c r="J40" s="97"/>
      <c r="K40" s="97"/>
      <c r="L40" s="97"/>
    </row>
    <row r="41" spans="2:17" ht="15.9" x14ac:dyDescent="0.45">
      <c r="B41" s="45" t="s">
        <v>290</v>
      </c>
      <c r="C41" s="45"/>
      <c r="D41" s="45"/>
      <c r="E41" s="49"/>
      <c r="F41" s="45"/>
      <c r="G41" s="45"/>
      <c r="H41" s="45" t="s">
        <v>291</v>
      </c>
      <c r="I41" s="45"/>
      <c r="J41" s="45"/>
      <c r="K41" s="45"/>
      <c r="L41" s="45"/>
      <c r="P41" s="50"/>
      <c r="Q41" s="50"/>
    </row>
    <row r="42" spans="2:17" ht="15.9" x14ac:dyDescent="0.45">
      <c r="B42" s="45" t="s">
        <v>292</v>
      </c>
      <c r="C42" s="45"/>
      <c r="D42" s="45"/>
      <c r="E42" s="49"/>
      <c r="F42" s="45"/>
      <c r="G42" s="45"/>
      <c r="H42" s="45" t="s">
        <v>293</v>
      </c>
      <c r="I42" s="45"/>
      <c r="J42" s="45"/>
      <c r="K42" s="45"/>
      <c r="L42" s="45"/>
      <c r="P42" s="50"/>
      <c r="Q42" s="50"/>
    </row>
    <row r="43" spans="2:17" ht="15.9" x14ac:dyDescent="0.45">
      <c r="B43" s="45" t="s">
        <v>294</v>
      </c>
      <c r="C43" s="45"/>
      <c r="D43" s="45"/>
      <c r="E43" s="45"/>
      <c r="F43" s="45"/>
      <c r="G43" s="45"/>
      <c r="H43" s="45" t="s">
        <v>294</v>
      </c>
      <c r="I43" s="45"/>
      <c r="J43" s="45"/>
      <c r="K43" s="45"/>
      <c r="L43" s="45"/>
      <c r="P43" s="98"/>
      <c r="Q43" s="98"/>
    </row>
    <row r="44" spans="2:17" ht="15.9" x14ac:dyDescent="0.45">
      <c r="B44" s="99" t="s">
        <v>295</v>
      </c>
      <c r="C44" s="95"/>
      <c r="D44" s="95"/>
      <c r="E44" s="45"/>
      <c r="F44" s="45"/>
      <c r="G44" s="51"/>
      <c r="H44" s="52" t="s">
        <v>296</v>
      </c>
      <c r="I44" s="51"/>
      <c r="J44" s="45"/>
      <c r="K44" s="45"/>
      <c r="L44" s="45"/>
    </row>
    <row r="45" spans="2:17" ht="15.9" x14ac:dyDescent="0.45">
      <c r="B45" s="53" t="s">
        <v>297</v>
      </c>
      <c r="C45" s="45"/>
      <c r="D45" s="45"/>
      <c r="E45" s="45"/>
      <c r="F45" s="45"/>
      <c r="G45" s="51"/>
      <c r="H45" s="45" t="s">
        <v>298</v>
      </c>
      <c r="I45" s="45"/>
      <c r="J45" s="45"/>
      <c r="K45" s="45"/>
      <c r="L45" s="45"/>
    </row>
    <row r="46" spans="2:17" ht="15.9" x14ac:dyDescent="0.45">
      <c r="B46" s="45"/>
      <c r="C46" s="46"/>
      <c r="D46" s="45"/>
      <c r="E46" s="45"/>
      <c r="F46" s="45"/>
      <c r="G46" s="45"/>
      <c r="H46" s="45"/>
      <c r="I46" s="45"/>
      <c r="J46" s="45"/>
      <c r="K46" s="45"/>
      <c r="L46" s="45"/>
    </row>
    <row r="47" spans="2:17" ht="12.75" customHeight="1" x14ac:dyDescent="0.3">
      <c r="B47" s="93" t="s">
        <v>319</v>
      </c>
      <c r="C47" s="93"/>
      <c r="D47" s="93"/>
      <c r="E47" s="93"/>
      <c r="F47" s="93"/>
      <c r="G47" s="93"/>
      <c r="H47" s="93"/>
      <c r="I47" s="93"/>
      <c r="J47" s="93"/>
      <c r="K47" s="93"/>
      <c r="L47" s="93"/>
    </row>
    <row r="48" spans="2:17" ht="16.5" customHeight="1" x14ac:dyDescent="0.3">
      <c r="B48" s="93"/>
      <c r="C48" s="93"/>
      <c r="D48" s="93"/>
      <c r="E48" s="93"/>
      <c r="F48" s="93"/>
      <c r="G48" s="93"/>
      <c r="H48" s="93"/>
      <c r="I48" s="93"/>
      <c r="J48" s="93"/>
      <c r="K48" s="93"/>
      <c r="L48" s="93"/>
    </row>
  </sheetData>
  <mergeCells count="13">
    <mergeCell ref="P43:Q43"/>
    <mergeCell ref="B44:D44"/>
    <mergeCell ref="B5:I6"/>
    <mergeCell ref="N5:X6"/>
    <mergeCell ref="C8:D8"/>
    <mergeCell ref="E8:F8"/>
    <mergeCell ref="N8:N9"/>
    <mergeCell ref="B29:L30"/>
    <mergeCell ref="B47:L48"/>
    <mergeCell ref="B31:E31"/>
    <mergeCell ref="B32:L33"/>
    <mergeCell ref="B34:L35"/>
    <mergeCell ref="B39:L40"/>
  </mergeCells>
  <hyperlinks>
    <hyperlink ref="B44" r:id="rId1" xr:uid="{00000000-0004-0000-0000-000000000000}"/>
    <hyperlink ref="H44" r:id="rId2" xr:uid="{00000000-0004-0000-0000-000001000000}"/>
  </hyperlinks>
  <printOptions horizontalCentered="1"/>
  <pageMargins left="0.75" right="0.75" top="1" bottom="1" header="0.5" footer="0.5"/>
  <pageSetup scale="74" orientation="portrait" r:id="rId3"/>
  <headerFooter alignWithMargins="0">
    <oddHeader>&amp;R&amp;D</oddHeader>
    <oddFooter>&amp;A</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1"/>
  <sheetViews>
    <sheetView zoomScaleNormal="100" workbookViewId="0">
      <selection activeCell="T14" sqref="T14"/>
    </sheetView>
  </sheetViews>
  <sheetFormatPr defaultRowHeight="14.6" x14ac:dyDescent="0.4"/>
  <cols>
    <col min="1" max="1" width="17.69140625" customWidth="1"/>
    <col min="2" max="5" width="14.53515625" customWidth="1"/>
    <col min="6" max="17" width="12.69140625" customWidth="1"/>
    <col min="18" max="18" width="13" customWidth="1"/>
    <col min="19" max="19" width="13.69140625" customWidth="1"/>
    <col min="25" max="25" width="18.23046875" customWidth="1"/>
    <col min="26" max="26" width="13.07421875" customWidth="1"/>
  </cols>
  <sheetData>
    <row r="1" spans="1:26" ht="28.5" customHeight="1" x14ac:dyDescent="0.55000000000000004">
      <c r="A1" s="82" t="s">
        <v>242</v>
      </c>
      <c r="B1" s="88" t="s">
        <v>9</v>
      </c>
      <c r="C1" s="88"/>
      <c r="D1" s="82" t="s">
        <v>259</v>
      </c>
      <c r="E1" s="82" t="s">
        <v>243</v>
      </c>
      <c r="F1" s="88" t="s">
        <v>238</v>
      </c>
      <c r="G1" s="88"/>
      <c r="H1" s="83"/>
      <c r="I1" s="83"/>
      <c r="J1" s="83"/>
      <c r="K1" s="83"/>
      <c r="L1" s="83"/>
      <c r="M1" s="83"/>
      <c r="N1" s="83"/>
      <c r="O1" s="83"/>
      <c r="Z1" s="14"/>
    </row>
    <row r="2" spans="1:26" x14ac:dyDescent="0.4">
      <c r="A2" s="83"/>
      <c r="B2" s="83"/>
      <c r="C2" s="83"/>
      <c r="D2" s="83"/>
      <c r="E2" s="83"/>
      <c r="F2" s="83"/>
      <c r="G2" s="83"/>
      <c r="H2" s="83"/>
      <c r="I2" s="83"/>
      <c r="J2" s="83"/>
      <c r="K2" s="83"/>
      <c r="L2" s="83"/>
      <c r="M2" s="83"/>
      <c r="N2" s="83"/>
      <c r="O2" s="83"/>
      <c r="Y2" s="15"/>
      <c r="Z2" s="14"/>
    </row>
    <row r="3" spans="1:26" x14ac:dyDescent="0.4">
      <c r="A3" s="83"/>
      <c r="B3" s="83"/>
      <c r="C3" s="83"/>
      <c r="D3" s="83"/>
      <c r="E3" s="83"/>
      <c r="F3" s="83"/>
      <c r="G3" s="83"/>
      <c r="H3" s="83"/>
      <c r="I3" s="83"/>
      <c r="J3" s="83"/>
      <c r="K3" s="83"/>
      <c r="L3" s="83"/>
      <c r="M3" s="83"/>
      <c r="N3" s="83"/>
      <c r="O3" s="83"/>
      <c r="Y3" s="15"/>
      <c r="Z3" s="14"/>
    </row>
    <row r="4" spans="1:26" x14ac:dyDescent="0.4">
      <c r="A4" s="83"/>
      <c r="B4" s="83"/>
      <c r="C4" s="83"/>
      <c r="D4" s="83"/>
      <c r="E4" s="83"/>
      <c r="F4" s="83"/>
      <c r="G4" s="83"/>
      <c r="H4" s="83"/>
      <c r="I4" s="83"/>
      <c r="J4" s="83"/>
      <c r="K4" s="83"/>
      <c r="L4" s="83"/>
      <c r="M4" s="83"/>
      <c r="N4" s="83"/>
      <c r="O4" s="83"/>
      <c r="Y4" s="15"/>
      <c r="Z4" s="14"/>
    </row>
    <row r="5" spans="1:26" x14ac:dyDescent="0.4">
      <c r="A5" s="83"/>
      <c r="B5" s="83"/>
      <c r="C5" s="83"/>
      <c r="D5" s="83"/>
      <c r="E5" s="83"/>
      <c r="F5" s="83"/>
      <c r="G5" s="83"/>
      <c r="H5" s="83"/>
      <c r="I5" s="83"/>
      <c r="J5" s="83"/>
      <c r="K5" s="83"/>
      <c r="L5" s="83"/>
      <c r="M5" s="83"/>
      <c r="N5" s="83"/>
      <c r="O5" s="83"/>
      <c r="Y5" s="15"/>
      <c r="Z5" s="14"/>
    </row>
    <row r="6" spans="1:26" x14ac:dyDescent="0.4">
      <c r="A6" s="83"/>
      <c r="B6" s="83"/>
      <c r="C6" s="83"/>
      <c r="D6" s="83"/>
      <c r="E6" s="83"/>
      <c r="F6" s="83"/>
      <c r="G6" s="83"/>
      <c r="H6" s="83"/>
      <c r="I6" s="83"/>
      <c r="J6" s="83"/>
      <c r="K6" s="83"/>
      <c r="L6" s="83"/>
      <c r="M6" s="83"/>
      <c r="N6" s="83"/>
      <c r="O6" s="83"/>
      <c r="Y6" s="15"/>
      <c r="Z6" s="14"/>
    </row>
    <row r="7" spans="1:26" x14ac:dyDescent="0.4">
      <c r="A7" s="83"/>
      <c r="B7" s="83"/>
      <c r="C7" s="83"/>
      <c r="D7" s="83"/>
      <c r="E7" s="83"/>
      <c r="F7" s="83"/>
      <c r="G7" s="83"/>
      <c r="H7" s="83"/>
      <c r="I7" s="83"/>
      <c r="J7" s="83"/>
      <c r="K7" s="83"/>
      <c r="L7" s="83"/>
      <c r="M7" s="83"/>
      <c r="N7" s="83"/>
      <c r="O7" s="83"/>
      <c r="Y7" s="15"/>
      <c r="Z7" s="14"/>
    </row>
    <row r="8" spans="1:26" x14ac:dyDescent="0.4">
      <c r="A8" s="83"/>
      <c r="B8" s="83"/>
      <c r="C8" s="83"/>
      <c r="D8" s="83"/>
      <c r="E8" s="83"/>
      <c r="F8" s="83"/>
      <c r="G8" s="83"/>
      <c r="H8" s="83"/>
      <c r="I8" s="83"/>
      <c r="J8" s="83"/>
      <c r="K8" s="83"/>
      <c r="L8" s="83"/>
      <c r="M8" s="83"/>
      <c r="N8" s="83"/>
      <c r="O8" s="83"/>
    </row>
    <row r="9" spans="1:26" ht="18.45" x14ac:dyDescent="0.5">
      <c r="A9" s="82"/>
      <c r="B9" s="82"/>
      <c r="C9" s="82"/>
      <c r="D9" s="82"/>
      <c r="E9" s="82"/>
      <c r="F9" s="82"/>
      <c r="G9" s="82"/>
      <c r="H9" s="83"/>
      <c r="I9" s="83"/>
      <c r="J9" s="83"/>
      <c r="K9" s="83"/>
      <c r="L9" s="83"/>
      <c r="M9" s="83"/>
      <c r="N9" s="83"/>
      <c r="O9" s="83"/>
    </row>
    <row r="10" spans="1:26" x14ac:dyDescent="0.4">
      <c r="A10" s="83"/>
      <c r="B10" s="83"/>
      <c r="C10" s="83"/>
      <c r="D10" s="83"/>
      <c r="E10" s="83"/>
      <c r="F10" s="83"/>
      <c r="G10" s="83"/>
      <c r="H10" s="83"/>
      <c r="I10" s="83"/>
      <c r="J10" s="83"/>
      <c r="K10" s="83"/>
      <c r="L10" s="83"/>
      <c r="M10" s="83"/>
      <c r="N10" s="83"/>
      <c r="O10" s="83"/>
    </row>
    <row r="11" spans="1:26" x14ac:dyDescent="0.4">
      <c r="A11" s="83"/>
      <c r="B11" s="83"/>
      <c r="C11" s="83"/>
      <c r="D11" s="83"/>
      <c r="E11" s="83"/>
      <c r="F11" s="83"/>
      <c r="G11" s="83"/>
      <c r="H11" s="83"/>
      <c r="I11" s="83"/>
      <c r="J11" s="83"/>
      <c r="K11" s="83"/>
      <c r="L11" s="83"/>
      <c r="M11" s="83"/>
      <c r="N11" s="83"/>
      <c r="O11" s="83"/>
    </row>
    <row r="12" spans="1:26" x14ac:dyDescent="0.4">
      <c r="A12" s="83"/>
      <c r="B12" s="83"/>
      <c r="C12" s="83"/>
      <c r="D12" s="83"/>
      <c r="E12" s="83"/>
      <c r="F12" s="83"/>
      <c r="G12" s="83"/>
      <c r="H12" s="83"/>
      <c r="I12" s="83"/>
      <c r="J12" s="83"/>
      <c r="K12" s="83"/>
      <c r="L12" s="83"/>
      <c r="M12" s="83"/>
      <c r="N12" s="83"/>
      <c r="O12" s="83"/>
    </row>
    <row r="13" spans="1:26" x14ac:dyDescent="0.4">
      <c r="A13" s="83"/>
      <c r="B13" s="83"/>
      <c r="C13" s="83"/>
      <c r="D13" s="83"/>
      <c r="E13" s="83"/>
      <c r="F13" s="83"/>
      <c r="G13" s="83"/>
      <c r="H13" s="83"/>
      <c r="I13" s="83"/>
      <c r="J13" s="83"/>
      <c r="K13" s="83"/>
      <c r="L13" s="83"/>
      <c r="M13" s="83"/>
      <c r="N13" s="83"/>
      <c r="O13" s="83"/>
    </row>
    <row r="14" spans="1:26" x14ac:dyDescent="0.4">
      <c r="A14" s="83"/>
      <c r="B14" s="83"/>
      <c r="C14" s="83"/>
      <c r="D14" s="83"/>
      <c r="E14" s="83"/>
      <c r="F14" s="83"/>
      <c r="G14" s="83"/>
      <c r="H14" s="83"/>
      <c r="I14" s="83"/>
      <c r="J14" s="83"/>
      <c r="K14" s="83"/>
      <c r="L14" s="83"/>
      <c r="M14" s="83"/>
      <c r="N14" s="83"/>
      <c r="O14" s="83"/>
      <c r="Y14" s="15"/>
      <c r="Z14" s="14"/>
    </row>
    <row r="15" spans="1:26" x14ac:dyDescent="0.4">
      <c r="A15" s="83"/>
      <c r="B15" s="83"/>
      <c r="C15" s="83"/>
      <c r="D15" s="83"/>
      <c r="E15" s="83"/>
      <c r="F15" s="83"/>
      <c r="G15" s="83"/>
      <c r="H15" s="83"/>
      <c r="I15" s="83"/>
      <c r="J15" s="83"/>
      <c r="K15" s="83"/>
      <c r="L15" s="83"/>
      <c r="M15" s="83"/>
      <c r="N15" s="83"/>
      <c r="O15" s="83"/>
    </row>
    <row r="16" spans="1:26" ht="18.45" x14ac:dyDescent="0.5">
      <c r="A16" s="82"/>
      <c r="B16" s="82"/>
      <c r="C16" s="82"/>
      <c r="D16" s="82"/>
      <c r="E16" s="82"/>
      <c r="F16" s="82"/>
      <c r="G16" s="82"/>
      <c r="H16" s="83"/>
      <c r="I16" s="83"/>
      <c r="J16" s="83"/>
      <c r="K16" s="83"/>
      <c r="L16" s="83"/>
      <c r="M16" s="83"/>
      <c r="N16" s="83"/>
      <c r="O16" s="83"/>
    </row>
    <row r="17" spans="1:26" x14ac:dyDescent="0.4">
      <c r="A17" s="83"/>
      <c r="B17" s="83"/>
      <c r="C17" s="83"/>
      <c r="D17" s="83"/>
      <c r="E17" s="83"/>
      <c r="F17" s="83"/>
      <c r="G17" s="83"/>
      <c r="H17" s="83"/>
      <c r="I17" s="83"/>
      <c r="J17" s="83"/>
      <c r="K17" s="83"/>
      <c r="L17" s="83"/>
      <c r="M17" s="83"/>
      <c r="N17" s="83"/>
      <c r="O17" s="83"/>
    </row>
    <row r="18" spans="1:26" x14ac:dyDescent="0.4">
      <c r="A18" s="83"/>
      <c r="B18" s="83"/>
      <c r="C18" s="83"/>
      <c r="D18" s="83"/>
      <c r="E18" s="83"/>
      <c r="F18" s="83"/>
      <c r="G18" s="83"/>
      <c r="H18" s="83"/>
      <c r="I18" s="83"/>
      <c r="J18" s="83"/>
      <c r="K18" s="83"/>
      <c r="L18" s="83"/>
      <c r="M18" s="83"/>
      <c r="N18" s="83"/>
      <c r="O18" s="83"/>
    </row>
    <row r="19" spans="1:26" ht="18.45" x14ac:dyDescent="0.5">
      <c r="A19" s="82"/>
      <c r="B19" s="82"/>
      <c r="C19" s="82"/>
      <c r="D19" s="82"/>
      <c r="E19" s="82"/>
      <c r="F19" s="82"/>
      <c r="G19" s="82"/>
      <c r="H19" s="83"/>
      <c r="I19" s="83"/>
      <c r="J19" s="83"/>
      <c r="K19" s="83"/>
      <c r="L19" s="83"/>
      <c r="M19" s="83"/>
      <c r="N19" s="83"/>
      <c r="O19" s="83"/>
    </row>
    <row r="20" spans="1:26" x14ac:dyDescent="0.4">
      <c r="A20" s="83"/>
      <c r="B20" s="83"/>
      <c r="C20" s="83"/>
      <c r="D20" s="83"/>
      <c r="E20" s="83"/>
      <c r="F20" s="83"/>
      <c r="G20" s="83"/>
      <c r="H20" s="83"/>
      <c r="I20" s="83"/>
      <c r="J20" s="83"/>
      <c r="K20" s="83"/>
      <c r="L20" s="83"/>
      <c r="M20" s="83"/>
      <c r="N20" s="83"/>
      <c r="O20" s="83"/>
    </row>
    <row r="21" spans="1:26" x14ac:dyDescent="0.4">
      <c r="A21" s="83"/>
      <c r="B21" s="83"/>
      <c r="C21" s="83"/>
      <c r="D21" s="83"/>
      <c r="E21" s="83"/>
      <c r="F21" s="83"/>
      <c r="G21" s="83"/>
      <c r="H21" s="83"/>
      <c r="I21" s="83"/>
      <c r="J21" s="83"/>
      <c r="K21" s="83"/>
      <c r="L21" s="83"/>
      <c r="M21" s="83"/>
      <c r="N21" s="83"/>
      <c r="O21" s="83"/>
      <c r="Y21" s="15"/>
      <c r="Z21" s="14"/>
    </row>
    <row r="22" spans="1:26" x14ac:dyDescent="0.4">
      <c r="A22" s="83"/>
      <c r="B22" s="83"/>
      <c r="C22" s="83"/>
      <c r="D22" s="83"/>
      <c r="E22" s="83"/>
      <c r="F22" s="83"/>
      <c r="G22" s="83"/>
      <c r="H22" s="83"/>
      <c r="I22" s="83"/>
      <c r="J22" s="83"/>
      <c r="K22" s="83"/>
      <c r="L22" s="83"/>
      <c r="M22" s="83"/>
      <c r="N22" s="83"/>
      <c r="O22" s="83"/>
      <c r="Y22" s="5" t="s">
        <v>244</v>
      </c>
      <c r="Z22" s="6"/>
    </row>
    <row r="23" spans="1:26" ht="261.75" customHeight="1" x14ac:dyDescent="0.5">
      <c r="A23" s="82"/>
      <c r="B23" s="82"/>
      <c r="C23" s="82"/>
      <c r="D23" s="82"/>
      <c r="E23" s="82"/>
      <c r="F23" s="82"/>
      <c r="G23" s="82"/>
      <c r="H23" s="83"/>
      <c r="I23" s="83"/>
      <c r="J23" s="83"/>
      <c r="K23" s="83"/>
      <c r="L23" s="83"/>
      <c r="M23" s="83"/>
      <c r="N23" s="83"/>
      <c r="O23" s="83"/>
      <c r="Y23" s="7" t="s">
        <v>245</v>
      </c>
      <c r="Z23" s="8" t="s">
        <v>246</v>
      </c>
    </row>
    <row r="24" spans="1:26" x14ac:dyDescent="0.4">
      <c r="C24" s="19" t="str">
        <f>IF($F$1="Wheat","June","September")</f>
        <v>September</v>
      </c>
      <c r="D24" s="19" t="str">
        <f>IF($F$1="Wheat","July","October")</f>
        <v>October</v>
      </c>
      <c r="E24" s="19" t="str">
        <f>IF($F$1="Wheat","August","November")</f>
        <v>November</v>
      </c>
      <c r="F24" s="19" t="str">
        <f>IF($F$1="Wheat","September","December")</f>
        <v>December</v>
      </c>
      <c r="G24" s="19" t="str">
        <f>IF($F$1="Wheat","October","January")</f>
        <v>January</v>
      </c>
      <c r="H24" s="19" t="str">
        <f>IF($F$1="Wheat","November","February")</f>
        <v>February</v>
      </c>
      <c r="I24" s="19" t="str">
        <f>IF($F$1="Wheat","December","March")</f>
        <v>March</v>
      </c>
      <c r="J24" s="19" t="str">
        <f>IF($F$1="Wheat","January","April")</f>
        <v>April</v>
      </c>
      <c r="K24" s="19" t="str">
        <f>IF($F$1="Wheat","February","May")</f>
        <v>May</v>
      </c>
      <c r="L24" s="19" t="str">
        <f>IF($F$1="Wheat","March","June")</f>
        <v>June</v>
      </c>
      <c r="M24" s="19" t="str">
        <f>IF($F$1="Wheat","April","July")</f>
        <v>July</v>
      </c>
      <c r="N24" s="19" t="str">
        <f>IF($F$1="Wheat","May","August")</f>
        <v>August</v>
      </c>
      <c r="O24" s="84"/>
      <c r="P24" s="84"/>
      <c r="Q24" s="84"/>
      <c r="R24" s="84"/>
      <c r="Y24" s="6" t="s">
        <v>9</v>
      </c>
      <c r="Z24" s="9">
        <f t="shared" ref="Z24:Z33" si="0">IF($B$1=Y24,1,0)</f>
        <v>1</v>
      </c>
    </row>
    <row r="25" spans="1:26" ht="18.75" customHeight="1" x14ac:dyDescent="0.4">
      <c r="A25" s="91" t="s">
        <v>264</v>
      </c>
      <c r="B25" s="17" t="s">
        <v>262</v>
      </c>
      <c r="C25" s="18">
        <f>SUMPRODUCT(B38:B64,$R$38:$R$64)/$R$65</f>
        <v>5.038851690185286</v>
      </c>
      <c r="D25" s="18">
        <f t="shared" ref="D25:N25" si="1">SUMPRODUCT(C38:C64,$R$38:$R$64)/$R$65</f>
        <v>5.1145170179987565</v>
      </c>
      <c r="E25" s="18">
        <f t="shared" si="1"/>
        <v>5.1991944393489522</v>
      </c>
      <c r="F25" s="18">
        <f t="shared" si="1"/>
        <v>5.2207135084602658</v>
      </c>
      <c r="G25" s="18">
        <f t="shared" si="1"/>
        <v>5.2347774968552443</v>
      </c>
      <c r="H25" s="18">
        <f t="shared" si="1"/>
        <v>5.3039230269368343</v>
      </c>
      <c r="I25" s="18">
        <f t="shared" si="1"/>
        <v>5.2894975933588455</v>
      </c>
      <c r="J25" s="18">
        <f t="shared" si="1"/>
        <v>5.5215020575751526</v>
      </c>
      <c r="K25" s="18">
        <f t="shared" si="1"/>
        <v>5.451765074055734</v>
      </c>
      <c r="L25" s="18">
        <f t="shared" si="1"/>
        <v>5.2299182956855113</v>
      </c>
      <c r="M25" s="18">
        <f t="shared" si="1"/>
        <v>4.9435027877467883</v>
      </c>
      <c r="N25" s="18">
        <f>SUMPRODUCT(M38:M64,$R$38:$R$64)/$R$65</f>
        <v>4.8410024213442755</v>
      </c>
      <c r="O25" s="85"/>
      <c r="P25" s="85"/>
      <c r="Q25" s="85"/>
      <c r="R25" s="85"/>
      <c r="Y25" s="6" t="s">
        <v>247</v>
      </c>
      <c r="Z25" s="9">
        <f t="shared" si="0"/>
        <v>0</v>
      </c>
    </row>
    <row r="26" spans="1:26" x14ac:dyDescent="0.4">
      <c r="A26" s="92"/>
      <c r="B26" s="17" t="s">
        <v>263</v>
      </c>
      <c r="C26" s="21">
        <f>SUMPRODUCT(B69:B95,$R$69:$R$95)/$R$96</f>
        <v>0.97516294365425471</v>
      </c>
      <c r="D26" s="21">
        <f t="shared" ref="D26:N26" si="2">SUMPRODUCT(C69:C95,$R$69:$R$95)/$R$96</f>
        <v>0.98979531706359736</v>
      </c>
      <c r="E26" s="21">
        <f t="shared" si="2"/>
        <v>1.0032165661472781</v>
      </c>
      <c r="F26" s="21">
        <f t="shared" si="2"/>
        <v>1.0083397155490483</v>
      </c>
      <c r="G26" s="21">
        <f t="shared" si="2"/>
        <v>1.0092288349654557</v>
      </c>
      <c r="H26" s="21">
        <f t="shared" si="2"/>
        <v>1.0174762678221021</v>
      </c>
      <c r="I26" s="21">
        <f t="shared" si="2"/>
        <v>1.0134086797986124</v>
      </c>
      <c r="J26" s="21">
        <f t="shared" si="2"/>
        <v>1.0526080507445528</v>
      </c>
      <c r="K26" s="21">
        <f t="shared" si="2"/>
        <v>1.0445886501403316</v>
      </c>
      <c r="L26" s="21">
        <f t="shared" si="2"/>
        <v>0.99222676000476517</v>
      </c>
      <c r="M26" s="21">
        <f t="shared" si="2"/>
        <v>0.9542540426064926</v>
      </c>
      <c r="N26" s="21">
        <f>SUMPRODUCT(M69:M95,$R$69:$R$95)/$R$96</f>
        <v>0.93969417150350831</v>
      </c>
      <c r="O26" s="86"/>
      <c r="P26" s="86"/>
      <c r="Q26" s="86"/>
      <c r="R26" s="87"/>
      <c r="Y26" s="6" t="s">
        <v>248</v>
      </c>
      <c r="Z26" s="9">
        <f t="shared" si="0"/>
        <v>0</v>
      </c>
    </row>
    <row r="27" spans="1:26" x14ac:dyDescent="0.4">
      <c r="B27" s="16"/>
      <c r="C27" s="16"/>
      <c r="D27" s="16"/>
      <c r="E27" s="16"/>
      <c r="F27" s="16"/>
      <c r="G27" s="16"/>
      <c r="H27" s="16"/>
      <c r="I27" s="16"/>
      <c r="J27" s="16"/>
      <c r="K27" s="16"/>
      <c r="L27" s="16"/>
      <c r="M27" s="16"/>
      <c r="N27" s="16"/>
      <c r="O27" s="16"/>
      <c r="P27" s="16"/>
      <c r="Q27" s="16"/>
      <c r="R27" s="16"/>
      <c r="Y27" s="6" t="s">
        <v>249</v>
      </c>
      <c r="Z27" s="9">
        <f t="shared" si="0"/>
        <v>0</v>
      </c>
    </row>
    <row r="28" spans="1:26" x14ac:dyDescent="0.4">
      <c r="A28" s="91" t="s">
        <v>265</v>
      </c>
      <c r="B28" s="17" t="s">
        <v>262</v>
      </c>
      <c r="C28" s="18">
        <f>SUMPRODUCT(B38:B64,$S$38:$S$64)/$S$65</f>
        <v>4.1173214169232795</v>
      </c>
      <c r="D28" s="18">
        <f t="shared" ref="D28:N28" si="3">SUMPRODUCT(C38:C64,$S$38:$S$64)/$S$65</f>
        <v>4.2337905545511338</v>
      </c>
      <c r="E28" s="18">
        <f t="shared" si="3"/>
        <v>4.2844966909384086</v>
      </c>
      <c r="F28" s="18">
        <f t="shared" si="3"/>
        <v>4.3461493839660008</v>
      </c>
      <c r="G28" s="18">
        <f t="shared" si="3"/>
        <v>4.4599878084328468</v>
      </c>
      <c r="H28" s="18">
        <f t="shared" si="3"/>
        <v>4.5463394731992306</v>
      </c>
      <c r="I28" s="18">
        <f t="shared" si="3"/>
        <v>4.5158748680654748</v>
      </c>
      <c r="J28" s="18">
        <f t="shared" si="3"/>
        <v>4.6545748000350287</v>
      </c>
      <c r="K28" s="18">
        <f t="shared" si="3"/>
        <v>4.7513988888666638</v>
      </c>
      <c r="L28" s="18">
        <f t="shared" si="3"/>
        <v>4.6706764678464197</v>
      </c>
      <c r="M28" s="18">
        <f t="shared" si="3"/>
        <v>4.4882000634310275</v>
      </c>
      <c r="N28" s="18">
        <f>SUMPRODUCT(M38:M64,$S$38:$S$64)/$S$65</f>
        <v>4.3344299017814318</v>
      </c>
      <c r="O28" s="85"/>
      <c r="P28" s="85"/>
      <c r="Q28" s="85"/>
      <c r="R28" s="85"/>
      <c r="Y28" s="6" t="s">
        <v>250</v>
      </c>
      <c r="Z28" s="9">
        <f t="shared" si="0"/>
        <v>0</v>
      </c>
    </row>
    <row r="29" spans="1:26" ht="18.75" customHeight="1" x14ac:dyDescent="0.4">
      <c r="A29" s="92"/>
      <c r="B29" s="17" t="s">
        <v>263</v>
      </c>
      <c r="C29" s="21">
        <f>SUMPRODUCT(B69:B95,$S$69:$S$95)/$S$96</f>
        <v>0.93226617088735342</v>
      </c>
      <c r="D29" s="21">
        <f t="shared" ref="D29:N29" si="4">SUMPRODUCT(C69:C95,$S$69:$S$95)/$S$96</f>
        <v>0.95871272578241107</v>
      </c>
      <c r="E29" s="21">
        <f t="shared" si="4"/>
        <v>0.96516778192831354</v>
      </c>
      <c r="F29" s="21">
        <f t="shared" si="4"/>
        <v>0.98058705992922712</v>
      </c>
      <c r="G29" s="21">
        <f t="shared" si="4"/>
        <v>1.0046480291547988</v>
      </c>
      <c r="H29" s="21">
        <f t="shared" si="4"/>
        <v>1.0210785671568376</v>
      </c>
      <c r="I29" s="21">
        <f t="shared" si="4"/>
        <v>1.0118393487018065</v>
      </c>
      <c r="J29" s="21">
        <f t="shared" si="4"/>
        <v>1.0307717701440973</v>
      </c>
      <c r="K29" s="21">
        <f t="shared" si="4"/>
        <v>1.0566740433706268</v>
      </c>
      <c r="L29" s="21">
        <f t="shared" si="4"/>
        <v>1.0409394113130979</v>
      </c>
      <c r="M29" s="21">
        <f t="shared" si="4"/>
        <v>1.0159359323544657</v>
      </c>
      <c r="N29" s="21">
        <f t="shared" si="4"/>
        <v>0.98137915927696417</v>
      </c>
      <c r="O29" s="86"/>
      <c r="P29" s="86"/>
      <c r="Q29" s="86"/>
      <c r="R29" s="87"/>
      <c r="Y29" s="6" t="s">
        <v>251</v>
      </c>
      <c r="Z29" s="9">
        <f t="shared" si="0"/>
        <v>0</v>
      </c>
    </row>
    <row r="30" spans="1:26" x14ac:dyDescent="0.4">
      <c r="B30" s="16"/>
      <c r="C30" s="16"/>
      <c r="D30" s="16"/>
      <c r="E30" s="16"/>
      <c r="F30" s="16"/>
      <c r="G30" s="16"/>
      <c r="H30" s="16"/>
      <c r="I30" s="16"/>
      <c r="J30" s="16"/>
      <c r="K30" s="16"/>
      <c r="L30" s="16"/>
      <c r="M30" s="16"/>
      <c r="N30" s="16"/>
      <c r="O30" s="16"/>
      <c r="P30" s="16"/>
      <c r="Q30" s="16"/>
      <c r="R30" s="16"/>
      <c r="Y30" s="6" t="s">
        <v>252</v>
      </c>
      <c r="Z30" s="9">
        <f t="shared" si="0"/>
        <v>0</v>
      </c>
    </row>
    <row r="31" spans="1:26" x14ac:dyDescent="0.4">
      <c r="A31" s="91" t="s">
        <v>266</v>
      </c>
      <c r="B31" s="17" t="s">
        <v>262</v>
      </c>
      <c r="C31" s="18">
        <f>SUMPRODUCT(B38:B64,$T$38:$T$64)/$T$65</f>
        <v>4.4611438827453496</v>
      </c>
      <c r="D31" s="18">
        <f t="shared" ref="D31:N31" si="5">SUMPRODUCT(C38:C64,$T$38:$T$64)/$T$65</f>
        <v>4.4671778136744713</v>
      </c>
      <c r="E31" s="18">
        <f t="shared" si="5"/>
        <v>4.5007865540616523</v>
      </c>
      <c r="F31" s="18">
        <f t="shared" si="5"/>
        <v>4.5255039384642339</v>
      </c>
      <c r="G31" s="18">
        <f t="shared" si="5"/>
        <v>4.5970849305873553</v>
      </c>
      <c r="H31" s="18">
        <f t="shared" si="5"/>
        <v>4.6834850733737348</v>
      </c>
      <c r="I31" s="18">
        <f t="shared" si="5"/>
        <v>4.6886691824316431</v>
      </c>
      <c r="J31" s="18">
        <f t="shared" si="5"/>
        <v>4.7349339729768589</v>
      </c>
      <c r="K31" s="18">
        <f t="shared" si="5"/>
        <v>4.7933964559982849</v>
      </c>
      <c r="L31" s="18">
        <f t="shared" si="5"/>
        <v>4.7559148846435901</v>
      </c>
      <c r="M31" s="18">
        <f t="shared" si="5"/>
        <v>4.6484795064947004</v>
      </c>
      <c r="N31" s="18">
        <f>SUMPRODUCT(M38:M64,$T$38:$T$64)/$T$65</f>
        <v>4.4634016175183717</v>
      </c>
      <c r="O31" s="85"/>
      <c r="P31" s="85"/>
      <c r="Q31" s="85"/>
      <c r="R31" s="85"/>
      <c r="Y31" s="6" t="s">
        <v>253</v>
      </c>
      <c r="Z31" s="9">
        <f t="shared" si="0"/>
        <v>0</v>
      </c>
    </row>
    <row r="32" spans="1:26" x14ac:dyDescent="0.4">
      <c r="A32" s="92"/>
      <c r="B32" s="17" t="s">
        <v>263</v>
      </c>
      <c r="C32" s="21">
        <f>SUMPRODUCT(B69:B95,$T$69:$T$95)/$T$96</f>
        <v>0.96707166703889447</v>
      </c>
      <c r="D32" s="21">
        <f t="shared" ref="D32:N32" si="6">SUMPRODUCT(C69:C95,$T$69:$T$95)/$T$96</f>
        <v>0.97163716402872591</v>
      </c>
      <c r="E32" s="21">
        <f t="shared" si="6"/>
        <v>0.97614422662410971</v>
      </c>
      <c r="F32" s="21">
        <f t="shared" si="6"/>
        <v>0.98579488244836078</v>
      </c>
      <c r="G32" s="21">
        <f t="shared" si="6"/>
        <v>0.99946311168703061</v>
      </c>
      <c r="H32" s="21">
        <f t="shared" si="6"/>
        <v>1.0168299649066634</v>
      </c>
      <c r="I32" s="21">
        <f t="shared" si="6"/>
        <v>1.0156619514948586</v>
      </c>
      <c r="J32" s="21">
        <f t="shared" si="6"/>
        <v>1.0227630485433952</v>
      </c>
      <c r="K32" s="21">
        <f t="shared" si="6"/>
        <v>1.0378297323664609</v>
      </c>
      <c r="L32" s="21">
        <f t="shared" si="6"/>
        <v>1.0297166443462662</v>
      </c>
      <c r="M32" s="21">
        <f t="shared" si="6"/>
        <v>1.0103240986885269</v>
      </c>
      <c r="N32" s="21">
        <f t="shared" si="6"/>
        <v>0.96676350782670728</v>
      </c>
      <c r="O32" s="86"/>
      <c r="P32" s="86"/>
      <c r="Q32" s="86"/>
      <c r="R32" s="87"/>
      <c r="Y32" s="6" t="s">
        <v>254</v>
      </c>
      <c r="Z32" s="9">
        <f t="shared" si="0"/>
        <v>0</v>
      </c>
    </row>
    <row r="33" spans="1:26" ht="18.75" customHeight="1" x14ac:dyDescent="0.4">
      <c r="Y33" s="10" t="s">
        <v>255</v>
      </c>
      <c r="Z33" s="9">
        <f t="shared" si="0"/>
        <v>0</v>
      </c>
    </row>
    <row r="35" spans="1:26" ht="18.45" x14ac:dyDescent="0.5">
      <c r="A35" s="90" t="s">
        <v>260</v>
      </c>
      <c r="B35" s="90"/>
      <c r="C35" s="89" t="str">
        <f>B1</f>
        <v>State</v>
      </c>
      <c r="D35" s="89"/>
      <c r="E35" s="13" t="s">
        <v>259</v>
      </c>
      <c r="F35" s="13" t="str">
        <f>F1</f>
        <v>Corn</v>
      </c>
    </row>
    <row r="37" spans="1:26" x14ac:dyDescent="0.4">
      <c r="A37" t="s">
        <v>0</v>
      </c>
      <c r="B37" t="str">
        <f>IF($F$1="Wheat","June","September")</f>
        <v>September</v>
      </c>
      <c r="C37" t="str">
        <f>IF($F$1="Wheat","July","October")</f>
        <v>October</v>
      </c>
      <c r="D37" t="str">
        <f>IF($F$1="Wheat","August","November")</f>
        <v>November</v>
      </c>
      <c r="E37" t="str">
        <f>IF($F$1="Wheat","September","December")</f>
        <v>December</v>
      </c>
      <c r="F37" t="str">
        <f>IF($F$1="Wheat","October","January")</f>
        <v>January</v>
      </c>
      <c r="G37" t="str">
        <f>IF($F$1="Wheat","November","February")</f>
        <v>February</v>
      </c>
      <c r="H37" t="str">
        <f>IF($F$1="Wheat","December","March")</f>
        <v>March</v>
      </c>
      <c r="I37" t="str">
        <f>IF($F$1="Wheat","January","April")</f>
        <v>April</v>
      </c>
      <c r="J37" t="str">
        <f>IF($F$1="Wheat","February","May")</f>
        <v>May</v>
      </c>
      <c r="K37" t="str">
        <f>IF($F$1="Wheat","March","June")</f>
        <v>June</v>
      </c>
      <c r="L37" t="str">
        <f>IF($F$1="Wheat","April","July")</f>
        <v>July</v>
      </c>
      <c r="M37" t="str">
        <f>IF($F$1="Wheat","May","August")</f>
        <v>August</v>
      </c>
      <c r="N37" t="s">
        <v>234</v>
      </c>
      <c r="O37" t="s">
        <v>235</v>
      </c>
      <c r="P37" t="s">
        <v>236</v>
      </c>
      <c r="Q37" t="s">
        <v>237</v>
      </c>
      <c r="R37" t="s">
        <v>256</v>
      </c>
      <c r="S37" t="s">
        <v>257</v>
      </c>
      <c r="T37" t="s">
        <v>258</v>
      </c>
    </row>
    <row r="38" spans="1:26" x14ac:dyDescent="0.4">
      <c r="A38" t="s">
        <v>16</v>
      </c>
      <c r="B38" s="11">
        <f>IF($F$1="Corn",SUMPRODUCT(Corn!$E$1:$N$1,Corn!$E15:$N15),IF($F$1="Soybeans", SUMPRODUCT(Soybeans!$E$1:$N$1,Soybeans!$E15:$N15),IF($F$1="Wheat", SUMPRODUCT(Wheat!$E$1:$N$1,Wheat!$E15:$N15),IF($F$1="Grain Sorghum", SUMPRODUCT('Grain Sorghum'!$E$1:$N$1,'Grain Sorghum'!$E15:$N15),""))))</f>
        <v>1.6918321711200102</v>
      </c>
      <c r="C38" s="11">
        <f>IF($F$1="Corn",SUMPRODUCT(Corn!$E$1:$N$1,Corn!$E16:$N16),IF($F$1="Soybeans", SUMPRODUCT(Soybeans!$E$1:$N$1,Soybeans!$E16:$N16),IF($F$1="Wheat", SUMPRODUCT(Wheat!$E$1:$N$1,Wheat!$E16:$N16),IF($F$1="Grain Sorghum", SUMPRODUCT('Grain Sorghum'!$E$1:$N$1,'Grain Sorghum'!$E16:$N16),""))))</f>
        <v>1.6100173619472318</v>
      </c>
      <c r="D38" s="11">
        <f>IF($F$1="Corn",SUMPRODUCT(Corn!$E$1:$N$1,Corn!$E17:$N17),IF($F$1="Soybeans", SUMPRODUCT(Soybeans!$E$1:$N$1,Soybeans!$E17:$N17),IF($F$1="Wheat", SUMPRODUCT(Wheat!$E$1:$N$1,Wheat!$E17:$N17),IF($F$1="Grain Sorghum", SUMPRODUCT('Grain Sorghum'!$E$1:$N$1,'Grain Sorghum'!$E17:$N17),""))))</f>
        <v>1.6391065282510318</v>
      </c>
      <c r="E38" s="11">
        <f>IF($F$1="Corn",SUMPRODUCT(Corn!$E$1:$N$1,Corn!$E18:$N18),IF($F$1="Soybeans", SUMPRODUCT(Soybeans!$E$1:$N$1,Soybeans!$E18:$N18),IF($F$1="Wheat", SUMPRODUCT(Wheat!$E$1:$N$1,Wheat!$E18:$N18),IF($F$1="Grain Sorghum", SUMPRODUCT('Grain Sorghum'!$E$1:$N$1,'Grain Sorghum'!$E18:$N18),""))))</f>
        <v>1.6637793110156882</v>
      </c>
      <c r="F38" s="11">
        <f>IF($F$1="Corn",SUMPRODUCT(Corn!$E$1:$N$1,Corn!$E19:$N19),IF($F$1="Soybeans", SUMPRODUCT(Soybeans!$E$1:$N$1,Soybeans!$E19:$N19),IF($F$1="Wheat", SUMPRODUCT(Wheat!$E$1:$N$1,Wheat!$E19:$N19),IF($F$1="Grain Sorghum", SUMPRODUCT('Grain Sorghum'!$E$1:$N$1,'Grain Sorghum'!$E19:$N19),""))))</f>
        <v>1.7833443700477778</v>
      </c>
      <c r="G38" s="11">
        <f>IF($F$1="Corn",SUMPRODUCT(Corn!$E$1:$N$1,Corn!$E20:$N20),IF($F$1="Soybeans", SUMPRODUCT(Soybeans!$E$1:$N$1,Soybeans!$E20:$N20),IF($F$1="Wheat", SUMPRODUCT(Wheat!$E$1:$N$1,Wheat!$E20:$N20),IF($F$1="Grain Sorghum", SUMPRODUCT('Grain Sorghum'!$E$1:$N$1,'Grain Sorghum'!$E20:$N20),""))))</f>
        <v>1.8755707252574594</v>
      </c>
      <c r="H38" s="11">
        <f>IF($F$1="Corn",SUMPRODUCT(Corn!$E$1:$N$1,Corn!$E21:$N21),IF($F$1="Soybeans", SUMPRODUCT(Soybeans!$E$1:$N$1,Soybeans!$E21:$N21),IF($F$1="Wheat", SUMPRODUCT(Wheat!$E$1:$N$1,Wheat!$E21:$N21),IF($F$1="Grain Sorghum", SUMPRODUCT('Grain Sorghum'!$E$1:$N$1,'Grain Sorghum'!$E21:$N21),""))))</f>
        <v>1.9463324101416619</v>
      </c>
      <c r="I38" s="11">
        <f>IF($F$1="Corn",SUMPRODUCT(Corn!$E$1:$N$1,Corn!$E22:$N22),IF($F$1="Soybeans", SUMPRODUCT(Soybeans!$E$1:$N$1,Soybeans!$E22:$N22),IF($F$1="Wheat", SUMPRODUCT(Wheat!$E$1:$N$1,Wheat!$E22:$N22),IF($F$1="Grain Sorghum", SUMPRODUCT('Grain Sorghum'!$E$1:$N$1,'Grain Sorghum'!$E22:$N22),""))))</f>
        <v>1.9614382439660143</v>
      </c>
      <c r="J38" s="11">
        <f>IF($F$1="Corn",SUMPRODUCT(Corn!$E$1:$N$1,Corn!$E23:$N23),IF($F$1="Soybeans", SUMPRODUCT(Soybeans!$E$1:$N$1,Soybeans!$E23:$N23),IF($F$1="Wheat", SUMPRODUCT(Wheat!$E$1:$N$1,Wheat!$E23:$N23),IF($F$1="Grain Sorghum", SUMPRODUCT('Grain Sorghum'!$E$1:$N$1,'Grain Sorghum'!$E23:$N23),""))))</f>
        <v>2.0404266579945882</v>
      </c>
      <c r="K38" s="11">
        <f>IF($F$1="Corn",SUMPRODUCT(Corn!$E$1:$N$1,Corn!$E24:$N24),IF($F$1="Soybeans", SUMPRODUCT(Soybeans!$E$1:$N$1,Soybeans!$E24:$N24),IF($F$1="Wheat", SUMPRODUCT(Wheat!$E$1:$N$1,Wheat!$E24:$N24),IF($F$1="Grain Sorghum", SUMPRODUCT('Grain Sorghum'!$E$1:$N$1,'Grain Sorghum'!$E24:$N24),""))))</f>
        <v>1.8333214175640833</v>
      </c>
      <c r="L38" s="11">
        <f>IF($F$1="Corn",SUMPRODUCT(Corn!$E$1:$N$1,Corn!$E25:$N25),IF($F$1="Soybeans", SUMPRODUCT(Soybeans!$E$1:$N$1,Soybeans!$E25:$N25),IF($F$1="Wheat", SUMPRODUCT(Wheat!$E$1:$N$1,Wheat!$E25:$N25),IF($F$1="Grain Sorghum", SUMPRODUCT('Grain Sorghum'!$E$1:$N$1,'Grain Sorghum'!$E25:$N25),""))))</f>
        <v>1.6473190786415026</v>
      </c>
      <c r="M38" s="11">
        <f>IF($F$1="Corn",SUMPRODUCT(Corn!$E$1:$N$1,Corn!$E26:$N26),IF($F$1="Soybeans", SUMPRODUCT(Soybeans!$E$1:$N$1,Soybeans!$E26:$N26),IF($F$1="Wheat", SUMPRODUCT(Wheat!$E$1:$N$1,Wheat!$E26:$N26),IF($F$1="Grain Sorghum", SUMPRODUCT('Grain Sorghum'!$E$1:$N$1,'Grain Sorghum'!$E26:$N26),""))))</f>
        <v>1.5552179657483824</v>
      </c>
      <c r="N38" s="11">
        <f t="shared" ref="N38:N53" si="7">AVERAGE(B38:M38)</f>
        <v>1.7706421868079525</v>
      </c>
      <c r="O38" s="11">
        <f t="shared" ref="O38:O54" si="8">MIN(B38:M38)</f>
        <v>1.5552179657483824</v>
      </c>
      <c r="P38" s="11">
        <f t="shared" ref="P38:P55" si="9">MAX(B38:M38)</f>
        <v>2.0404266579945882</v>
      </c>
      <c r="Q38" s="11">
        <f t="shared" ref="Q38:Q52" si="10">P38-O38</f>
        <v>0.48520869224620577</v>
      </c>
      <c r="R38" s="12">
        <v>0</v>
      </c>
      <c r="S38" s="12">
        <v>0</v>
      </c>
      <c r="T38" s="12">
        <v>0</v>
      </c>
    </row>
    <row r="39" spans="1:26" x14ac:dyDescent="0.4">
      <c r="A39" t="s">
        <v>18</v>
      </c>
      <c r="B39" s="11">
        <f>IF($F$1="Corn",SUMPRODUCT(Corn!$E$1:$N$1,Corn!$E27:$N27),IF($F$1="Soybeans", SUMPRODUCT(Soybeans!$E$1:$N$1,Soybeans!$E27:$N27),IF($F$1="Wheat", SUMPRODUCT(Wheat!$E$1:$N$1,Wheat!$E27:$N27),IF($F$1="Grain Sorghum", SUMPRODUCT('Grain Sorghum'!$E$1:$N$1,'Grain Sorghum'!$E27:$N27),""))))</f>
        <v>1.5740339022571759</v>
      </c>
      <c r="C39" s="11">
        <f>IF($F$1="Corn",SUMPRODUCT(Corn!$E$1:$N$1,Corn!$E28:$N28),IF($F$1="Soybeans", SUMPRODUCT(Soybeans!$E$1:$N$1,Soybeans!$E28:$N28),IF($F$1="Wheat", SUMPRODUCT(Wheat!$E$1:$N$1,Wheat!$E28:$N28),IF($F$1="Grain Sorghum", SUMPRODUCT('Grain Sorghum'!$E$1:$N$1,'Grain Sorghum'!$E28:$N28),""))))</f>
        <v>1.7927561825661271</v>
      </c>
      <c r="D39" s="11">
        <f>IF($F$1="Corn",SUMPRODUCT(Corn!$E$1:$N$1,Corn!$E29:$N29),IF($F$1="Soybeans", SUMPRODUCT(Soybeans!$E$1:$N$1,Soybeans!$E29:$N29),IF($F$1="Wheat", SUMPRODUCT(Wheat!$E$1:$N$1,Wheat!$E29:$N29),IF($F$1="Grain Sorghum", SUMPRODUCT('Grain Sorghum'!$E$1:$N$1,'Grain Sorghum'!$E29:$N29),""))))</f>
        <v>1.9331401527088607</v>
      </c>
      <c r="E39" s="11">
        <f>IF($F$1="Corn",SUMPRODUCT(Corn!$E$1:$N$1,Corn!$E30:$N30),IF($F$1="Soybeans", SUMPRODUCT(Soybeans!$E$1:$N$1,Soybeans!$E30:$N30),IF($F$1="Wheat", SUMPRODUCT(Wheat!$E$1:$N$1,Wheat!$E30:$N30),IF($F$1="Grain Sorghum", SUMPRODUCT('Grain Sorghum'!$E$1:$N$1,'Grain Sorghum'!$E30:$N30),""))))</f>
        <v>2.002759193098266</v>
      </c>
      <c r="F39" s="11">
        <f>IF($F$1="Corn",SUMPRODUCT(Corn!$E$1:$N$1,Corn!$E31:$N31),IF($F$1="Soybeans", SUMPRODUCT(Soybeans!$E$1:$N$1,Soybeans!$E31:$N31),IF($F$1="Wheat", SUMPRODUCT(Wheat!$E$1:$N$1,Wheat!$E31:$N31),IF($F$1="Grain Sorghum", SUMPRODUCT('Grain Sorghum'!$E$1:$N$1,'Grain Sorghum'!$E31:$N31),""))))</f>
        <v>2.0081168846650557</v>
      </c>
      <c r="G39" s="11">
        <f>IF($F$1="Corn",SUMPRODUCT(Corn!$E$1:$N$1,Corn!$E32:$N32),IF($F$1="Soybeans", SUMPRODUCT(Soybeans!$E$1:$N$1,Soybeans!$E32:$N32),IF($F$1="Wheat", SUMPRODUCT(Wheat!$E$1:$N$1,Wheat!$E32:$N32),IF($F$1="Grain Sorghum", SUMPRODUCT('Grain Sorghum'!$E$1:$N$1,'Grain Sorghum'!$E32:$N32),""))))</f>
        <v>1.9728171265694809</v>
      </c>
      <c r="H39" s="11">
        <f>IF($F$1="Corn",SUMPRODUCT(Corn!$E$1:$N$1,Corn!$E33:$N33),IF($F$1="Soybeans", SUMPRODUCT(Soybeans!$E$1:$N$1,Soybeans!$E33:$N33),IF($F$1="Wheat", SUMPRODUCT(Wheat!$E$1:$N$1,Wheat!$E33:$N33),IF($F$1="Grain Sorghum", SUMPRODUCT('Grain Sorghum'!$E$1:$N$1,'Grain Sorghum'!$E33:$N33),""))))</f>
        <v>1.9410789014828569</v>
      </c>
      <c r="I39" s="11">
        <f>IF($F$1="Corn",SUMPRODUCT(Corn!$E$1:$N$1,Corn!$E34:$N34),IF($F$1="Soybeans", SUMPRODUCT(Soybeans!$E$1:$N$1,Soybeans!$E34:$N34),IF($F$1="Wheat", SUMPRODUCT(Wheat!$E$1:$N$1,Wheat!$E34:$N34),IF($F$1="Grain Sorghum", SUMPRODUCT('Grain Sorghum'!$E$1:$N$1,'Grain Sorghum'!$E34:$N34),""))))</f>
        <v>1.9105678178158472</v>
      </c>
      <c r="J39" s="11">
        <f>IF($F$1="Corn",SUMPRODUCT(Corn!$E$1:$N$1,Corn!$E35:$N35),IF($F$1="Soybeans", SUMPRODUCT(Soybeans!$E$1:$N$1,Soybeans!$E35:$N35),IF($F$1="Wheat", SUMPRODUCT(Wheat!$E$1:$N$1,Wheat!$E35:$N35),IF($F$1="Grain Sorghum", SUMPRODUCT('Grain Sorghum'!$E$1:$N$1,'Grain Sorghum'!$E35:$N35),""))))</f>
        <v>1.7902952469359315</v>
      </c>
      <c r="K39" s="11">
        <f>IF($F$1="Corn",SUMPRODUCT(Corn!$E$1:$N$1,Corn!$E36:$N36),IF($F$1="Soybeans", SUMPRODUCT(Soybeans!$E$1:$N$1,Soybeans!$E36:$N36),IF($F$1="Wheat", SUMPRODUCT(Wheat!$E$1:$N$1,Wheat!$E36:$N36),IF($F$1="Grain Sorghum", SUMPRODUCT('Grain Sorghum'!$E$1:$N$1,'Grain Sorghum'!$E36:$N36),""))))</f>
        <v>1.8006435660245788</v>
      </c>
      <c r="L39" s="11">
        <f>IF($F$1="Corn",SUMPRODUCT(Corn!$E$1:$N$1,Corn!$E37:$N37),IF($F$1="Soybeans", SUMPRODUCT(Soybeans!$E$1:$N$1,Soybeans!$E37:$N37),IF($F$1="Wheat", SUMPRODUCT(Wheat!$E$1:$N$1,Wheat!$E37:$N37),IF($F$1="Grain Sorghum", SUMPRODUCT('Grain Sorghum'!$E$1:$N$1,'Grain Sorghum'!$E37:$N37),""))))</f>
        <v>1.9604754055132632</v>
      </c>
      <c r="M39" s="11">
        <f>IF($F$1="Corn",SUMPRODUCT(Corn!$E$1:$N$1,Corn!$E38:$N38),IF($F$1="Soybeans", SUMPRODUCT(Soybeans!$E$1:$N$1,Soybeans!$E38:$N38),IF($F$1="Wheat", SUMPRODUCT(Wheat!$E$1:$N$1,Wheat!$E38:$N38),IF($F$1="Grain Sorghum", SUMPRODUCT('Grain Sorghum'!$E$1:$N$1,'Grain Sorghum'!$E38:$N38),""))))</f>
        <v>1.9813316323235155</v>
      </c>
      <c r="N39" s="11">
        <f t="shared" si="7"/>
        <v>1.8890013343300802</v>
      </c>
      <c r="O39" s="11">
        <f t="shared" si="8"/>
        <v>1.5740339022571759</v>
      </c>
      <c r="P39" s="11">
        <f t="shared" si="9"/>
        <v>2.0081168846650557</v>
      </c>
      <c r="Q39" s="11">
        <f t="shared" si="10"/>
        <v>0.43408298240787979</v>
      </c>
      <c r="R39" s="12">
        <v>0</v>
      </c>
      <c r="S39" s="12">
        <v>0</v>
      </c>
      <c r="T39" s="12">
        <v>0</v>
      </c>
    </row>
    <row r="40" spans="1:26" x14ac:dyDescent="0.4">
      <c r="A40" t="s">
        <v>20</v>
      </c>
      <c r="B40" s="11">
        <f>IF($F$1="Corn",SUMPRODUCT(Corn!$E$1:$N$1,Corn!$E39:$N39),IF($F$1="Soybeans", SUMPRODUCT(Soybeans!$E$1:$N$1,Soybeans!$E39:$N39),IF($F$1="Wheat", SUMPRODUCT(Wheat!$E$1:$N$1,Wheat!$E39:$N39),IF($F$1="Grain Sorghum", SUMPRODUCT('Grain Sorghum'!$E$1:$N$1,'Grain Sorghum'!$E39:$N39),""))))</f>
        <v>1.9777832495167924</v>
      </c>
      <c r="C40" s="11">
        <f>IF($F$1="Corn",SUMPRODUCT(Corn!$E$1:$N$1,Corn!$E40:$N40),IF($F$1="Soybeans", SUMPRODUCT(Soybeans!$E$1:$N$1,Soybeans!$E40:$N40),IF($F$1="Wheat", SUMPRODUCT(Wheat!$E$1:$N$1,Wheat!$E40:$N40),IF($F$1="Grain Sorghum", SUMPRODUCT('Grain Sorghum'!$E$1:$N$1,'Grain Sorghum'!$E40:$N40),""))))</f>
        <v>1.9282981438666398</v>
      </c>
      <c r="D40" s="11">
        <f>IF($F$1="Corn",SUMPRODUCT(Corn!$E$1:$N$1,Corn!$E41:$N41),IF($F$1="Soybeans", SUMPRODUCT(Soybeans!$E$1:$N$1,Soybeans!$E41:$N41),IF($F$1="Wheat", SUMPRODUCT(Wheat!$E$1:$N$1,Wheat!$E41:$N41),IF($F$1="Grain Sorghum", SUMPRODUCT('Grain Sorghum'!$E$1:$N$1,'Grain Sorghum'!$E41:$N41),""))))</f>
        <v>1.9270926519704703</v>
      </c>
      <c r="E40" s="11">
        <f>IF($F$1="Corn",SUMPRODUCT(Corn!$E$1:$N$1,Corn!$E42:$N42),IF($F$1="Soybeans", SUMPRODUCT(Soybeans!$E$1:$N$1,Soybeans!$E42:$N42),IF($F$1="Wheat", SUMPRODUCT(Wheat!$E$1:$N$1,Wheat!$E42:$N42),IF($F$1="Grain Sorghum", SUMPRODUCT('Grain Sorghum'!$E$1:$N$1,'Grain Sorghum'!$E42:$N42),""))))</f>
        <v>1.9684735202343664</v>
      </c>
      <c r="F40" s="11">
        <f>IF($F$1="Corn",SUMPRODUCT(Corn!$E$1:$N$1,Corn!$E43:$N43),IF($F$1="Soybeans", SUMPRODUCT(Soybeans!$E$1:$N$1,Soybeans!$E43:$N43),IF($F$1="Wheat", SUMPRODUCT(Wheat!$E$1:$N$1,Wheat!$E43:$N43),IF($F$1="Grain Sorghum", SUMPRODUCT('Grain Sorghum'!$E$1:$N$1,'Grain Sorghum'!$E43:$N43),""))))</f>
        <v>1.9521847710329645</v>
      </c>
      <c r="G40" s="11">
        <f>IF($F$1="Corn",SUMPRODUCT(Corn!$E$1:$N$1,Corn!$E44:$N44),IF($F$1="Soybeans", SUMPRODUCT(Soybeans!$E$1:$N$1,Soybeans!$E44:$N44),IF($F$1="Wheat", SUMPRODUCT(Wheat!$E$1:$N$1,Wheat!$E44:$N44),IF($F$1="Grain Sorghum", SUMPRODUCT('Grain Sorghum'!$E$1:$N$1,'Grain Sorghum'!$E44:$N44),""))))</f>
        <v>1.9287311092604327</v>
      </c>
      <c r="H40" s="11">
        <f>IF($F$1="Corn",SUMPRODUCT(Corn!$E$1:$N$1,Corn!$E45:$N45),IF($F$1="Soybeans", SUMPRODUCT(Soybeans!$E$1:$N$1,Soybeans!$E45:$N45),IF($F$1="Wheat", SUMPRODUCT(Wheat!$E$1:$N$1,Wheat!$E45:$N45),IF($F$1="Grain Sorghum", SUMPRODUCT('Grain Sorghum'!$E$1:$N$1,'Grain Sorghum'!$E45:$N45),""))))</f>
        <v>1.9241167369159868</v>
      </c>
      <c r="I40" s="11">
        <f>IF($F$1="Corn",SUMPRODUCT(Corn!$E$1:$N$1,Corn!$E46:$N46),IF($F$1="Soybeans", SUMPRODUCT(Soybeans!$E$1:$N$1,Soybeans!$E46:$N46),IF($F$1="Wheat", SUMPRODUCT(Wheat!$E$1:$N$1,Wheat!$E46:$N46),IF($F$1="Grain Sorghum", SUMPRODUCT('Grain Sorghum'!$E$1:$N$1,'Grain Sorghum'!$E46:$N46),""))))</f>
        <v>1.8740729430526224</v>
      </c>
      <c r="J40" s="11">
        <f>IF($F$1="Corn",SUMPRODUCT(Corn!$E$1:$N$1,Corn!$E47:$N47),IF($F$1="Soybeans", SUMPRODUCT(Soybeans!$E$1:$N$1,Soybeans!$E47:$N47),IF($F$1="Wheat", SUMPRODUCT(Wheat!$E$1:$N$1,Wheat!$E47:$N47),IF($F$1="Grain Sorghum", SUMPRODUCT('Grain Sorghum'!$E$1:$N$1,'Grain Sorghum'!$E47:$N47),""))))</f>
        <v>1.9314598473029125</v>
      </c>
      <c r="K40" s="11">
        <f>IF($F$1="Corn",SUMPRODUCT(Corn!$E$1:$N$1,Corn!$E48:$N48),IF($F$1="Soybeans", SUMPRODUCT(Soybeans!$E$1:$N$1,Soybeans!$E48:$N48),IF($F$1="Wheat", SUMPRODUCT(Wheat!$E$1:$N$1,Wheat!$E48:$N48),IF($F$1="Grain Sorghum", SUMPRODUCT('Grain Sorghum'!$E$1:$N$1,'Grain Sorghum'!$E48:$N48),""))))</f>
        <v>1.9956814614773526</v>
      </c>
      <c r="L40" s="11">
        <f>IF($F$1="Corn",SUMPRODUCT(Corn!$E$1:$N$1,Corn!$E49:$N49),IF($F$1="Soybeans", SUMPRODUCT(Soybeans!$E$1:$N$1,Soybeans!$E49:$N49),IF($F$1="Wheat", SUMPRODUCT(Wheat!$E$1:$N$1,Wheat!$E49:$N49),IF($F$1="Grain Sorghum", SUMPRODUCT('Grain Sorghum'!$E$1:$N$1,'Grain Sorghum'!$E49:$N49),""))))</f>
        <v>2.2235159722909534</v>
      </c>
      <c r="M40" s="11">
        <f>IF($F$1="Corn",SUMPRODUCT(Corn!$E$1:$N$1,Corn!$E50:$N50),IF($F$1="Soybeans", SUMPRODUCT(Soybeans!$E$1:$N$1,Soybeans!$E50:$N50),IF($F$1="Wheat", SUMPRODUCT(Wheat!$E$1:$N$1,Wheat!$E50:$N50),IF($F$1="Grain Sorghum", SUMPRODUCT('Grain Sorghum'!$E$1:$N$1,'Grain Sorghum'!$E50:$N50),""))))</f>
        <v>2.5369713566638277</v>
      </c>
      <c r="N40" s="11">
        <f t="shared" si="7"/>
        <v>2.0140318136321103</v>
      </c>
      <c r="O40" s="11">
        <f t="shared" si="8"/>
        <v>1.8740729430526224</v>
      </c>
      <c r="P40" s="11">
        <f t="shared" si="9"/>
        <v>2.5369713566638277</v>
      </c>
      <c r="Q40" s="11">
        <f t="shared" si="10"/>
        <v>0.66289841361120527</v>
      </c>
      <c r="R40" s="12">
        <v>0</v>
      </c>
      <c r="S40" s="12">
        <v>0</v>
      </c>
      <c r="T40" s="12">
        <v>0</v>
      </c>
    </row>
    <row r="41" spans="1:26" x14ac:dyDescent="0.4">
      <c r="A41" t="s">
        <v>22</v>
      </c>
      <c r="B41" s="11">
        <f>IF($F$1="Corn",SUMPRODUCT(Corn!$E$1:$N$1,Corn!$E51:$N51),IF($F$1="Soybeans", SUMPRODUCT(Soybeans!$E$1:$N$1,Soybeans!$E51:$N51),IF($F$1="Wheat", SUMPRODUCT(Wheat!$E$1:$N$1,Wheat!$E51:$N51),IF($F$1="Grain Sorghum", SUMPRODUCT('Grain Sorghum'!$E$1:$N$1,'Grain Sorghum'!$E51:$N51),""))))</f>
        <v>2.6896380774137483</v>
      </c>
      <c r="C41" s="11">
        <f>IF($F$1="Corn",SUMPRODUCT(Corn!$E$1:$N$1,Corn!$E52:$N52),IF($F$1="Soybeans", SUMPRODUCT(Soybeans!$E$1:$N$1,Soybeans!$E52:$N52),IF($F$1="Wheat", SUMPRODUCT(Wheat!$E$1:$N$1,Wheat!$E52:$N52),IF($F$1="Grain Sorghum", SUMPRODUCT('Grain Sorghum'!$E$1:$N$1,'Grain Sorghum'!$E52:$N52),""))))</f>
        <v>2.5288247699377293</v>
      </c>
      <c r="D41" s="11">
        <f>IF($F$1="Corn",SUMPRODUCT(Corn!$E$1:$N$1,Corn!$E53:$N53),IF($F$1="Soybeans", SUMPRODUCT(Soybeans!$E$1:$N$1,Soybeans!$E53:$N53),IF($F$1="Wheat", SUMPRODUCT(Wheat!$E$1:$N$1,Wheat!$E53:$N53),IF($F$1="Grain Sorghum", SUMPRODUCT('Grain Sorghum'!$E$1:$N$1,'Grain Sorghum'!$E53:$N53),""))))</f>
        <v>2.4799196854173902</v>
      </c>
      <c r="E41" s="11">
        <f>IF($F$1="Corn",SUMPRODUCT(Corn!$E$1:$N$1,Corn!$E54:$N54),IF($F$1="Soybeans", SUMPRODUCT(Soybeans!$E$1:$N$1,Soybeans!$E54:$N54),IF($F$1="Wheat", SUMPRODUCT(Wheat!$E$1:$N$1,Wheat!$E54:$N54),IF($F$1="Grain Sorghum", SUMPRODUCT('Grain Sorghum'!$E$1:$N$1,'Grain Sorghum'!$E54:$N54),""))))</f>
        <v>2.4278172093556654</v>
      </c>
      <c r="F41" s="11">
        <f>IF($F$1="Corn",SUMPRODUCT(Corn!$E$1:$N$1,Corn!$E55:$N55),IF($F$1="Soybeans", SUMPRODUCT(Soybeans!$E$1:$N$1,Soybeans!$E55:$N55),IF($F$1="Wheat", SUMPRODUCT(Wheat!$E$1:$N$1,Wheat!$E55:$N55),IF($F$1="Grain Sorghum", SUMPRODUCT('Grain Sorghum'!$E$1:$N$1,'Grain Sorghum'!$E55:$N55),""))))</f>
        <v>2.3848399497552162</v>
      </c>
      <c r="G41" s="11">
        <f>IF($F$1="Corn",SUMPRODUCT(Corn!$E$1:$N$1,Corn!$E56:$N56),IF($F$1="Soybeans", SUMPRODUCT(Soybeans!$E$1:$N$1,Soybeans!$E56:$N56),IF($F$1="Wheat", SUMPRODUCT(Wheat!$E$1:$N$1,Wheat!$E56:$N56),IF($F$1="Grain Sorghum", SUMPRODUCT('Grain Sorghum'!$E$1:$N$1,'Grain Sorghum'!$E56:$N56),""))))</f>
        <v>2.388543897580155</v>
      </c>
      <c r="H41" s="11">
        <f>IF($F$1="Corn",SUMPRODUCT(Corn!$E$1:$N$1,Corn!$E57:$N57),IF($F$1="Soybeans", SUMPRODUCT(Soybeans!$E$1:$N$1,Soybeans!$E57:$N57),IF($F$1="Wheat", SUMPRODUCT(Wheat!$E$1:$N$1,Wheat!$E57:$N57),IF($F$1="Grain Sorghum", SUMPRODUCT('Grain Sorghum'!$E$1:$N$1,'Grain Sorghum'!$E57:$N57),""))))</f>
        <v>2.3379375756676519</v>
      </c>
      <c r="I41" s="11">
        <f>IF($F$1="Corn",SUMPRODUCT(Corn!$E$1:$N$1,Corn!$E58:$N58),IF($F$1="Soybeans", SUMPRODUCT(Soybeans!$E$1:$N$1,Soybeans!$E58:$N58),IF($F$1="Wheat", SUMPRODUCT(Wheat!$E$1:$N$1,Wheat!$E58:$N58),IF($F$1="Grain Sorghum", SUMPRODUCT('Grain Sorghum'!$E$1:$N$1,'Grain Sorghum'!$E58:$N58),""))))</f>
        <v>2.3805789367776167</v>
      </c>
      <c r="J41" s="11">
        <f>IF($F$1="Corn",SUMPRODUCT(Corn!$E$1:$N$1,Corn!$E59:$N59),IF($F$1="Soybeans", SUMPRODUCT(Soybeans!$E$1:$N$1,Soybeans!$E59:$N59),IF($F$1="Wheat", SUMPRODUCT(Wheat!$E$1:$N$1,Wheat!$E59:$N59),IF($F$1="Grain Sorghum", SUMPRODUCT('Grain Sorghum'!$E$1:$N$1,'Grain Sorghum'!$E59:$N59),""))))</f>
        <v>2.4149352526493209</v>
      </c>
      <c r="K41" s="11">
        <f>IF($F$1="Corn",SUMPRODUCT(Corn!$E$1:$N$1,Corn!$E60:$N60),IF($F$1="Soybeans", SUMPRODUCT(Soybeans!$E$1:$N$1,Soybeans!$E60:$N60),IF($F$1="Wheat", SUMPRODUCT(Wheat!$E$1:$N$1,Wheat!$E60:$N60),IF($F$1="Grain Sorghum", SUMPRODUCT('Grain Sorghum'!$E$1:$N$1,'Grain Sorghum'!$E60:$N60),""))))</f>
        <v>2.3630354767873314</v>
      </c>
      <c r="L41" s="11">
        <f>IF($F$1="Corn",SUMPRODUCT(Corn!$E$1:$N$1,Corn!$E61:$N61),IF($F$1="Soybeans", SUMPRODUCT(Soybeans!$E$1:$N$1,Soybeans!$E61:$N61),IF($F$1="Wheat", SUMPRODUCT(Wheat!$E$1:$N$1,Wheat!$E61:$N61),IF($F$1="Grain Sorghum", SUMPRODUCT('Grain Sorghum'!$E$1:$N$1,'Grain Sorghum'!$E61:$N61),""))))</f>
        <v>2.1316420966700504</v>
      </c>
      <c r="M41" s="11">
        <f>IF($F$1="Corn",SUMPRODUCT(Corn!$E$1:$N$1,Corn!$E62:$N62),IF($F$1="Soybeans", SUMPRODUCT(Soybeans!$E$1:$N$1,Soybeans!$E62:$N62),IF($F$1="Wheat", SUMPRODUCT(Wheat!$E$1:$N$1,Wheat!$E62:$N62),IF($F$1="Grain Sorghum", SUMPRODUCT('Grain Sorghum'!$E$1:$N$1,'Grain Sorghum'!$E62:$N62),""))))</f>
        <v>2.2073359004625788</v>
      </c>
      <c r="N41" s="11">
        <f t="shared" si="7"/>
        <v>2.394587402372871</v>
      </c>
      <c r="O41" s="11">
        <f t="shared" si="8"/>
        <v>2.1316420966700504</v>
      </c>
      <c r="P41" s="11">
        <f t="shared" si="9"/>
        <v>2.6896380774137483</v>
      </c>
      <c r="Q41" s="11">
        <f t="shared" si="10"/>
        <v>0.55799598074369783</v>
      </c>
      <c r="R41" s="12">
        <v>0</v>
      </c>
      <c r="S41" s="12">
        <v>0</v>
      </c>
      <c r="T41" s="12">
        <v>0</v>
      </c>
    </row>
    <row r="42" spans="1:26" x14ac:dyDescent="0.4">
      <c r="A42" t="s">
        <v>24</v>
      </c>
      <c r="B42" s="11">
        <f>IF($F$1="Corn",SUMPRODUCT(Corn!$E$1:$N$1,Corn!$E63:$N63),IF($F$1="Soybeans", SUMPRODUCT(Soybeans!$E$1:$N$1,Soybeans!$E63:$N63),IF($F$1="Wheat", SUMPRODUCT(Wheat!$E$1:$N$1,Wheat!$E63:$N63),IF($F$1="Grain Sorghum", SUMPRODUCT('Grain Sorghum'!$E$1:$N$1,'Grain Sorghum'!$E63:$N63),""))))</f>
        <v>2.2514285538629752</v>
      </c>
      <c r="C42" s="11">
        <f>IF($F$1="Corn",SUMPRODUCT(Corn!$E$1:$N$1,Corn!$E64:$N64),IF($F$1="Soybeans", SUMPRODUCT(Soybeans!$E$1:$N$1,Soybeans!$E64:$N64),IF($F$1="Wheat", SUMPRODUCT(Wheat!$E$1:$N$1,Wheat!$E64:$N64),IF($F$1="Grain Sorghum", SUMPRODUCT('Grain Sorghum'!$E$1:$N$1,'Grain Sorghum'!$E64:$N64),""))))</f>
        <v>2.1934583287686111</v>
      </c>
      <c r="D42" s="11">
        <f>IF($F$1="Corn",SUMPRODUCT(Corn!$E$1:$N$1,Corn!$E65:$N65),IF($F$1="Soybeans", SUMPRODUCT(Soybeans!$E$1:$N$1,Soybeans!$E65:$N65),IF($F$1="Wheat", SUMPRODUCT(Wheat!$E$1:$N$1,Wheat!$E65:$N65),IF($F$1="Grain Sorghum", SUMPRODUCT('Grain Sorghum'!$E$1:$N$1,'Grain Sorghum'!$E65:$N65),""))))</f>
        <v>2.3392098431760169</v>
      </c>
      <c r="E42" s="11">
        <f>IF($F$1="Corn",SUMPRODUCT(Corn!$E$1:$N$1,Corn!$E66:$N66),IF($F$1="Soybeans", SUMPRODUCT(Soybeans!$E$1:$N$1,Soybeans!$E66:$N66),IF($F$1="Wheat", SUMPRODUCT(Wheat!$E$1:$N$1,Wheat!$E66:$N66),IF($F$1="Grain Sorghum", SUMPRODUCT('Grain Sorghum'!$E$1:$N$1,'Grain Sorghum'!$E66:$N66),""))))</f>
        <v>2.4282161422694721</v>
      </c>
      <c r="F42" s="11">
        <f>IF($F$1="Corn",SUMPRODUCT(Corn!$E$1:$N$1,Corn!$E67:$N67),IF($F$1="Soybeans", SUMPRODUCT(Soybeans!$E$1:$N$1,Soybeans!$E67:$N67),IF($F$1="Wheat", SUMPRODUCT(Wheat!$E$1:$N$1,Wheat!$E67:$N67),IF($F$1="Grain Sorghum", SUMPRODUCT('Grain Sorghum'!$E$1:$N$1,'Grain Sorghum'!$E67:$N67),""))))</f>
        <v>2.586522285497872</v>
      </c>
      <c r="G42" s="11">
        <f>IF($F$1="Corn",SUMPRODUCT(Corn!$E$1:$N$1,Corn!$E68:$N68),IF($F$1="Soybeans", SUMPRODUCT(Soybeans!$E$1:$N$1,Soybeans!$E68:$N68),IF($F$1="Wheat", SUMPRODUCT(Wheat!$E$1:$N$1,Wheat!$E68:$N68),IF($F$1="Grain Sorghum", SUMPRODUCT('Grain Sorghum'!$E$1:$N$1,'Grain Sorghum'!$E68:$N68),""))))</f>
        <v>2.7263775528693688</v>
      </c>
      <c r="H42" s="11">
        <f>IF($F$1="Corn",SUMPRODUCT(Corn!$E$1:$N$1,Corn!$E69:$N69),IF($F$1="Soybeans", SUMPRODUCT(Soybeans!$E$1:$N$1,Soybeans!$E69:$N69),IF($F$1="Wheat", SUMPRODUCT(Wheat!$E$1:$N$1,Wheat!$E69:$N69),IF($F$1="Grain Sorghum", SUMPRODUCT('Grain Sorghum'!$E$1:$N$1,'Grain Sorghum'!$E69:$N69),""))))</f>
        <v>2.9325191708279594</v>
      </c>
      <c r="I42" s="11">
        <f>IF($F$1="Corn",SUMPRODUCT(Corn!$E$1:$N$1,Corn!$E70:$N70),IF($F$1="Soybeans", SUMPRODUCT(Soybeans!$E$1:$N$1,Soybeans!$E70:$N70),IF($F$1="Wheat", SUMPRODUCT(Wheat!$E$1:$N$1,Wheat!$E70:$N70),IF($F$1="Grain Sorghum", SUMPRODUCT('Grain Sorghum'!$E$1:$N$1,'Grain Sorghum'!$E70:$N70),""))))</f>
        <v>3.0149159215554535</v>
      </c>
      <c r="J42" s="11">
        <f>IF($F$1="Corn",SUMPRODUCT(Corn!$E$1:$N$1,Corn!$E71:$N71),IF($F$1="Soybeans", SUMPRODUCT(Soybeans!$E$1:$N$1,Soybeans!$E71:$N71),IF($F$1="Wheat", SUMPRODUCT(Wheat!$E$1:$N$1,Wheat!$E71:$N71),IF($F$1="Grain Sorghum", SUMPRODUCT('Grain Sorghum'!$E$1:$N$1,'Grain Sorghum'!$E71:$N71),""))))</f>
        <v>2.9069128596448124</v>
      </c>
      <c r="K42" s="11">
        <f>IF($F$1="Corn",SUMPRODUCT(Corn!$E$1:$N$1,Corn!$E72:$N72),IF($F$1="Soybeans", SUMPRODUCT(Soybeans!$E$1:$N$1,Soybeans!$E72:$N72),IF($F$1="Wheat", SUMPRODUCT(Wheat!$E$1:$N$1,Wheat!$E72:$N72),IF($F$1="Grain Sorghum", SUMPRODUCT('Grain Sorghum'!$E$1:$N$1,'Grain Sorghum'!$E72:$N72),""))))</f>
        <v>2.7982962933797686</v>
      </c>
      <c r="L42" s="11">
        <f>IF($F$1="Corn",SUMPRODUCT(Corn!$E$1:$N$1,Corn!$E73:$N73),IF($F$1="Soybeans", SUMPRODUCT(Soybeans!$E$1:$N$1,Soybeans!$E73:$N73),IF($F$1="Wheat", SUMPRODUCT(Wheat!$E$1:$N$1,Wheat!$E73:$N73),IF($F$1="Grain Sorghum", SUMPRODUCT('Grain Sorghum'!$E$1:$N$1,'Grain Sorghum'!$E73:$N73),""))))</f>
        <v>2.3576239053779022</v>
      </c>
      <c r="M42" s="11">
        <f>IF($F$1="Corn",SUMPRODUCT(Corn!$E$1:$N$1,Corn!$E74:$N74),IF($F$1="Soybeans", SUMPRODUCT(Soybeans!$E$1:$N$1,Soybeans!$E74:$N74),IF($F$1="Wheat", SUMPRODUCT(Wheat!$E$1:$N$1,Wheat!$E74:$N74),IF($F$1="Grain Sorghum", SUMPRODUCT('Grain Sorghum'!$E$1:$N$1,'Grain Sorghum'!$E74:$N74),""))))</f>
        <v>2.228748286606685</v>
      </c>
      <c r="N42" s="11">
        <f t="shared" si="7"/>
        <v>2.5636857619864077</v>
      </c>
      <c r="O42" s="11">
        <f t="shared" si="8"/>
        <v>2.1934583287686111</v>
      </c>
      <c r="P42" s="11">
        <f t="shared" si="9"/>
        <v>3.0149159215554535</v>
      </c>
      <c r="Q42" s="11">
        <f t="shared" si="10"/>
        <v>0.82145759278684238</v>
      </c>
      <c r="R42" s="12">
        <v>0</v>
      </c>
      <c r="S42" s="12">
        <v>0</v>
      </c>
      <c r="T42" s="12">
        <v>0</v>
      </c>
    </row>
    <row r="43" spans="1:26" x14ac:dyDescent="0.4">
      <c r="A43" t="s">
        <v>26</v>
      </c>
      <c r="B43" s="11">
        <f>IF($F$1="Corn",SUMPRODUCT(Corn!$E$1:$N$1,Corn!$E75:$N75),IF($F$1="Soybeans", SUMPRODUCT(Soybeans!$E$1:$N$1,Soybeans!$E75:$N75),IF($F$1="Wheat", SUMPRODUCT(Wheat!$E$1:$N$1,Wheat!$E75:$N75),IF($F$1="Grain Sorghum", SUMPRODUCT('Grain Sorghum'!$E$1:$N$1,'Grain Sorghum'!$E75:$N75),""))))</f>
        <v>2.0620068381014818</v>
      </c>
      <c r="C43" s="11">
        <f>IF($F$1="Corn",SUMPRODUCT(Corn!$E$1:$N$1,Corn!$E76:$N76),IF($F$1="Soybeans", SUMPRODUCT(Soybeans!$E$1:$N$1,Soybeans!$E76:$N76),IF($F$1="Wheat", SUMPRODUCT(Wheat!$E$1:$N$1,Wheat!$E76:$N76),IF($F$1="Grain Sorghum", SUMPRODUCT('Grain Sorghum'!$E$1:$N$1,'Grain Sorghum'!$E76:$N76),""))))</f>
        <v>1.8815740682776012</v>
      </c>
      <c r="D43" s="11">
        <f>IF($F$1="Corn",SUMPRODUCT(Corn!$E$1:$N$1,Corn!$E77:$N77),IF($F$1="Soybeans", SUMPRODUCT(Soybeans!$E$1:$N$1,Soybeans!$E77:$N77),IF($F$1="Wheat", SUMPRODUCT(Wheat!$E$1:$N$1,Wheat!$E77:$N77),IF($F$1="Grain Sorghum", SUMPRODUCT('Grain Sorghum'!$E$1:$N$1,'Grain Sorghum'!$E77:$N77),""))))</f>
        <v>1.8519736796474913</v>
      </c>
      <c r="E43" s="11">
        <f>IF($F$1="Corn",SUMPRODUCT(Corn!$E$1:$N$1,Corn!$E78:$N78),IF($F$1="Soybeans", SUMPRODUCT(Soybeans!$E$1:$N$1,Soybeans!$E78:$N78),IF($F$1="Wheat", SUMPRODUCT(Wheat!$E$1:$N$1,Wheat!$E78:$N78),IF($F$1="Grain Sorghum", SUMPRODUCT('Grain Sorghum'!$E$1:$N$1,'Grain Sorghum'!$E78:$N78),""))))</f>
        <v>1.8216775951814517</v>
      </c>
      <c r="F43" s="11">
        <f>IF($F$1="Corn",SUMPRODUCT(Corn!$E$1:$N$1,Corn!$E79:$N79),IF($F$1="Soybeans", SUMPRODUCT(Soybeans!$E$1:$N$1,Soybeans!$E79:$N79),IF($F$1="Wheat", SUMPRODUCT(Wheat!$E$1:$N$1,Wheat!$E79:$N79),IF($F$1="Grain Sorghum", SUMPRODUCT('Grain Sorghum'!$E$1:$N$1,'Grain Sorghum'!$E79:$N79),""))))</f>
        <v>1.7995267742746051</v>
      </c>
      <c r="G43" s="11">
        <f>IF($F$1="Corn",SUMPRODUCT(Corn!$E$1:$N$1,Corn!$E80:$N80),IF($F$1="Soybeans", SUMPRODUCT(Soybeans!$E$1:$N$1,Soybeans!$E80:$N80),IF($F$1="Wheat", SUMPRODUCT(Wheat!$E$1:$N$1,Wheat!$E80:$N80),IF($F$1="Grain Sorghum", SUMPRODUCT('Grain Sorghum'!$E$1:$N$1,'Grain Sorghum'!$E80:$N80),""))))</f>
        <v>1.8097665377937249</v>
      </c>
      <c r="H43" s="11">
        <f>IF($F$1="Corn",SUMPRODUCT(Corn!$E$1:$N$1,Corn!$E81:$N81),IF($F$1="Soybeans", SUMPRODUCT(Soybeans!$E$1:$N$1,Soybeans!$E81:$N81),IF($F$1="Wheat", SUMPRODUCT(Wheat!$E$1:$N$1,Wheat!$E81:$N81),IF($F$1="Grain Sorghum", SUMPRODUCT('Grain Sorghum'!$E$1:$N$1,'Grain Sorghum'!$E81:$N81),""))))</f>
        <v>1.9216322599164093</v>
      </c>
      <c r="I43" s="11">
        <f>IF($F$1="Corn",SUMPRODUCT(Corn!$E$1:$N$1,Corn!$E82:$N82),IF($F$1="Soybeans", SUMPRODUCT(Soybeans!$E$1:$N$1,Soybeans!$E82:$N82),IF($F$1="Wheat", SUMPRODUCT(Wheat!$E$1:$N$1,Wheat!$E82:$N82),IF($F$1="Grain Sorghum", SUMPRODUCT('Grain Sorghum'!$E$1:$N$1,'Grain Sorghum'!$E82:$N82),""))))</f>
        <v>1.8485185127246904</v>
      </c>
      <c r="J43" s="11">
        <f>IF($F$1="Corn",SUMPRODUCT(Corn!$E$1:$N$1,Corn!$E83:$N83),IF($F$1="Soybeans", SUMPRODUCT(Soybeans!$E$1:$N$1,Soybeans!$E83:$N83),IF($F$1="Wheat", SUMPRODUCT(Wheat!$E$1:$N$1,Wheat!$E83:$N83),IF($F$1="Grain Sorghum", SUMPRODUCT('Grain Sorghum'!$E$1:$N$1,'Grain Sorghum'!$E83:$N83),""))))</f>
        <v>1.8499170636396272</v>
      </c>
      <c r="K43" s="11">
        <f>IF($F$1="Corn",SUMPRODUCT(Corn!$E$1:$N$1,Corn!$E84:$N84),IF($F$1="Soybeans", SUMPRODUCT(Soybeans!$E$1:$N$1,Soybeans!$E84:$N84),IF($F$1="Wheat", SUMPRODUCT(Wheat!$E$1:$N$1,Wheat!$E84:$N84),IF($F$1="Grain Sorghum", SUMPRODUCT('Grain Sorghum'!$E$1:$N$1,'Grain Sorghum'!$E84:$N84),""))))</f>
        <v>1.982330545852222</v>
      </c>
      <c r="L43" s="11">
        <f>IF($F$1="Corn",SUMPRODUCT(Corn!$E$1:$N$1,Corn!$E85:$N85),IF($F$1="Soybeans", SUMPRODUCT(Soybeans!$E$1:$N$1,Soybeans!$E85:$N85),IF($F$1="Wheat", SUMPRODUCT(Wheat!$E$1:$N$1,Wheat!$E85:$N85),IF($F$1="Grain Sorghum", SUMPRODUCT('Grain Sorghum'!$E$1:$N$1,'Grain Sorghum'!$E85:$N85),""))))</f>
        <v>2.1075985552731948</v>
      </c>
      <c r="M43" s="11">
        <f>IF($F$1="Corn",SUMPRODUCT(Corn!$E$1:$N$1,Corn!$E86:$N86),IF($F$1="Soybeans", SUMPRODUCT(Soybeans!$E$1:$N$1,Soybeans!$E86:$N86),IF($F$1="Wheat", SUMPRODUCT(Wheat!$E$1:$N$1,Wheat!$E86:$N86),IF($F$1="Grain Sorghum", SUMPRODUCT('Grain Sorghum'!$E$1:$N$1,'Grain Sorghum'!$E86:$N86),""))))</f>
        <v>1.8853459089557081</v>
      </c>
      <c r="N43" s="11">
        <f t="shared" si="7"/>
        <v>1.9018223616365173</v>
      </c>
      <c r="O43" s="11">
        <f t="shared" si="8"/>
        <v>1.7995267742746051</v>
      </c>
      <c r="P43" s="11">
        <f t="shared" si="9"/>
        <v>2.1075985552731948</v>
      </c>
      <c r="Q43" s="11">
        <f t="shared" si="10"/>
        <v>0.30807178099858978</v>
      </c>
      <c r="R43" s="12">
        <v>0</v>
      </c>
      <c r="S43" s="12">
        <v>0</v>
      </c>
      <c r="T43" s="12">
        <v>0</v>
      </c>
    </row>
    <row r="44" spans="1:26" x14ac:dyDescent="0.4">
      <c r="A44" t="s">
        <v>28</v>
      </c>
      <c r="B44" s="11">
        <f>IF($F$1="Corn",SUMPRODUCT(Corn!$E$1:$N$1,Corn!$E87:$N87),IF($F$1="Soybeans", SUMPRODUCT(Soybeans!$E$1:$N$1,Soybeans!$E87:$N87),IF($F$1="Wheat", SUMPRODUCT(Wheat!$E$1:$N$1,Wheat!$E87:$N87),IF($F$1="Grain Sorghum", SUMPRODUCT('Grain Sorghum'!$E$1:$N$1,'Grain Sorghum'!$E87:$N87),""))))</f>
        <v>1.7449532709667617</v>
      </c>
      <c r="C44" s="11">
        <f>IF($F$1="Corn",SUMPRODUCT(Corn!$E$1:$N$1,Corn!$E88:$N88),IF($F$1="Soybeans", SUMPRODUCT(Soybeans!$E$1:$N$1,Soybeans!$E88:$N88),IF($F$1="Wheat", SUMPRODUCT(Wheat!$E$1:$N$1,Wheat!$E88:$N88),IF($F$1="Grain Sorghum", SUMPRODUCT('Grain Sorghum'!$E$1:$N$1,'Grain Sorghum'!$E88:$N88),""))))</f>
        <v>1.7079191406331646</v>
      </c>
      <c r="D44" s="11">
        <f>IF($F$1="Corn",SUMPRODUCT(Corn!$E$1:$N$1,Corn!$E89:$N89),IF($F$1="Soybeans", SUMPRODUCT(Soybeans!$E$1:$N$1,Soybeans!$E89:$N89),IF($F$1="Wheat", SUMPRODUCT(Wheat!$E$1:$N$1,Wheat!$E89:$N89),IF($F$1="Grain Sorghum", SUMPRODUCT('Grain Sorghum'!$E$1:$N$1,'Grain Sorghum'!$E89:$N89),""))))</f>
        <v>1.6618113241105712</v>
      </c>
      <c r="E44" s="11">
        <f>IF($F$1="Corn",SUMPRODUCT(Corn!$E$1:$N$1,Corn!$E90:$N90),IF($F$1="Soybeans", SUMPRODUCT(Soybeans!$E$1:$N$1,Soybeans!$E90:$N90),IF($F$1="Wheat", SUMPRODUCT(Wheat!$E$1:$N$1,Wheat!$E90:$N90),IF($F$1="Grain Sorghum", SUMPRODUCT('Grain Sorghum'!$E$1:$N$1,'Grain Sorghum'!$E90:$N90),""))))</f>
        <v>1.7823122746896118</v>
      </c>
      <c r="F44" s="11">
        <f>IF($F$1="Corn",SUMPRODUCT(Corn!$E$1:$N$1,Corn!$E91:$N91),IF($F$1="Soybeans", SUMPRODUCT(Soybeans!$E$1:$N$1,Soybeans!$E91:$N91),IF($F$1="Wheat", SUMPRODUCT(Wheat!$E$1:$N$1,Wheat!$E91:$N91),IF($F$1="Grain Sorghum", SUMPRODUCT('Grain Sorghum'!$E$1:$N$1,'Grain Sorghum'!$E91:$N91),""))))</f>
        <v>1.8696711966239947</v>
      </c>
      <c r="G44" s="11">
        <f>IF($F$1="Corn",SUMPRODUCT(Corn!$E$1:$N$1,Corn!$E92:$N92),IF($F$1="Soybeans", SUMPRODUCT(Soybeans!$E$1:$N$1,Soybeans!$E92:$N92),IF($F$1="Wheat", SUMPRODUCT(Wheat!$E$1:$N$1,Wheat!$E92:$N92),IF($F$1="Grain Sorghum", SUMPRODUCT('Grain Sorghum'!$E$1:$N$1,'Grain Sorghum'!$E92:$N92),""))))</f>
        <v>1.952459541982303</v>
      </c>
      <c r="H44" s="11">
        <f>IF($F$1="Corn",SUMPRODUCT(Corn!$E$1:$N$1,Corn!$E93:$N93),IF($F$1="Soybeans", SUMPRODUCT(Soybeans!$E$1:$N$1,Soybeans!$E93:$N93),IF($F$1="Wheat", SUMPRODUCT(Wheat!$E$1:$N$1,Wheat!$E93:$N93),IF($F$1="Grain Sorghum", SUMPRODUCT('Grain Sorghum'!$E$1:$N$1,'Grain Sorghum'!$E93:$N93),""))))</f>
        <v>1.9508662709074927</v>
      </c>
      <c r="I44" s="11">
        <f>IF($F$1="Corn",SUMPRODUCT(Corn!$E$1:$N$1,Corn!$E94:$N94),IF($F$1="Soybeans", SUMPRODUCT(Soybeans!$E$1:$N$1,Soybeans!$E94:$N94),IF($F$1="Wheat", SUMPRODUCT(Wheat!$E$1:$N$1,Wheat!$E94:$N94),IF($F$1="Grain Sorghum", SUMPRODUCT('Grain Sorghum'!$E$1:$N$1,'Grain Sorghum'!$E94:$N94),""))))</f>
        <v>2.0801592231303014</v>
      </c>
      <c r="J44" s="11">
        <f>IF($F$1="Corn",SUMPRODUCT(Corn!$E$1:$N$1,Corn!$E95:$N95),IF($F$1="Soybeans", SUMPRODUCT(Soybeans!$E$1:$N$1,Soybeans!$E95:$N95),IF($F$1="Wheat", SUMPRODUCT(Wheat!$E$1:$N$1,Wheat!$E95:$N95),IF($F$1="Grain Sorghum", SUMPRODUCT('Grain Sorghum'!$E$1:$N$1,'Grain Sorghum'!$E95:$N95),""))))</f>
        <v>2.1666315793991089</v>
      </c>
      <c r="K44" s="11">
        <f>IF($F$1="Corn",SUMPRODUCT(Corn!$E$1:$N$1,Corn!$E96:$N96),IF($F$1="Soybeans", SUMPRODUCT(Soybeans!$E$1:$N$1,Soybeans!$E96:$N96),IF($F$1="Wheat", SUMPRODUCT(Wheat!$E$1:$N$1,Wheat!$E96:$N96),IF($F$1="Grain Sorghum", SUMPRODUCT('Grain Sorghum'!$E$1:$N$1,'Grain Sorghum'!$E96:$N96),""))))</f>
        <v>2.1142707223782136</v>
      </c>
      <c r="L44" s="11">
        <f>IF($F$1="Corn",SUMPRODUCT(Corn!$E$1:$N$1,Corn!$E97:$N97),IF($F$1="Soybeans", SUMPRODUCT(Soybeans!$E$1:$N$1,Soybeans!$E97:$N97),IF($F$1="Wheat", SUMPRODUCT(Wheat!$E$1:$N$1,Wheat!$E97:$N97),IF($F$1="Grain Sorghum", SUMPRODUCT('Grain Sorghum'!$E$1:$N$1,'Grain Sorghum'!$E97:$N97),""))))</f>
        <v>2.254570815696225</v>
      </c>
      <c r="M44" s="11">
        <f>IF($F$1="Corn",SUMPRODUCT(Corn!$E$1:$N$1,Corn!$E98:$N98),IF($F$1="Soybeans", SUMPRODUCT(Soybeans!$E$1:$N$1,Soybeans!$E98:$N98),IF($F$1="Wheat", SUMPRODUCT(Wheat!$E$1:$N$1,Wheat!$E98:$N98),IF($F$1="Grain Sorghum", SUMPRODUCT('Grain Sorghum'!$E$1:$N$1,'Grain Sorghum'!$E98:$N98),""))))</f>
        <v>2.1640699624811832</v>
      </c>
      <c r="N44" s="11">
        <f t="shared" si="7"/>
        <v>1.9541412769165776</v>
      </c>
      <c r="O44" s="11">
        <f t="shared" si="8"/>
        <v>1.6618113241105712</v>
      </c>
      <c r="P44" s="11">
        <f t="shared" si="9"/>
        <v>2.254570815696225</v>
      </c>
      <c r="Q44" s="11">
        <f t="shared" si="10"/>
        <v>0.59275949158565377</v>
      </c>
      <c r="R44" s="12">
        <v>0</v>
      </c>
      <c r="S44" s="12">
        <v>0</v>
      </c>
      <c r="T44" s="12">
        <v>0</v>
      </c>
    </row>
    <row r="45" spans="1:26" x14ac:dyDescent="0.4">
      <c r="A45" t="s">
        <v>30</v>
      </c>
      <c r="B45" s="11">
        <f>IF($F$1="Corn",SUMPRODUCT(Corn!$E$1:$N$1,Corn!$E99:$N99),IF($F$1="Soybeans", SUMPRODUCT(Soybeans!$E$1:$N$1,Soybeans!$E99:$N99),IF($F$1="Wheat", SUMPRODUCT(Wheat!$E$1:$N$1,Wheat!$E99:$N99),IF($F$1="Grain Sorghum", SUMPRODUCT('Grain Sorghum'!$E$1:$N$1,'Grain Sorghum'!$E99:$N99),""))))</f>
        <v>2.2741439468598026</v>
      </c>
      <c r="C45" s="11">
        <f>IF($F$1="Corn",SUMPRODUCT(Corn!$E$1:$N$1,Corn!$E100:$N100),IF($F$1="Soybeans", SUMPRODUCT(Soybeans!$E$1:$N$1,Soybeans!$E100:$N100),IF($F$1="Wheat", SUMPRODUCT(Wheat!$E$1:$N$1,Wheat!$E100:$N100),IF($F$1="Grain Sorghum", SUMPRODUCT('Grain Sorghum'!$E$1:$N$1,'Grain Sorghum'!$E100:$N100),""))))</f>
        <v>2.9138568374845715</v>
      </c>
      <c r="D45" s="11">
        <f>IF($F$1="Corn",SUMPRODUCT(Corn!$E$1:$N$1,Corn!$E101:$N101),IF($F$1="Soybeans", SUMPRODUCT(Soybeans!$E$1:$N$1,Soybeans!$E101:$N101),IF($F$1="Wheat", SUMPRODUCT(Wheat!$E$1:$N$1,Wheat!$E101:$N101),IF($F$1="Grain Sorghum", SUMPRODUCT('Grain Sorghum'!$E$1:$N$1,'Grain Sorghum'!$E101:$N101),""))))</f>
        <v>3.5076320425305569</v>
      </c>
      <c r="E45" s="11">
        <f>IF($F$1="Corn",SUMPRODUCT(Corn!$E$1:$N$1,Corn!$E102:$N102),IF($F$1="Soybeans", SUMPRODUCT(Soybeans!$E$1:$N$1,Soybeans!$E102:$N102),IF($F$1="Wheat", SUMPRODUCT(Wheat!$E$1:$N$1,Wheat!$E102:$N102),IF($F$1="Grain Sorghum", SUMPRODUCT('Grain Sorghum'!$E$1:$N$1,'Grain Sorghum'!$E102:$N102),""))))</f>
        <v>3.5209888691357585</v>
      </c>
      <c r="F45" s="11">
        <f>IF($F$1="Corn",SUMPRODUCT(Corn!$E$1:$N$1,Corn!$E103:$N103),IF($F$1="Soybeans", SUMPRODUCT(Soybeans!$E$1:$N$1,Soybeans!$E103:$N103),IF($F$1="Wheat", SUMPRODUCT(Wheat!$E$1:$N$1,Wheat!$E103:$N103),IF($F$1="Grain Sorghum", SUMPRODUCT('Grain Sorghum'!$E$1:$N$1,'Grain Sorghum'!$E103:$N103),""))))</f>
        <v>3.7508620802796337</v>
      </c>
      <c r="G45" s="11">
        <f>IF($F$1="Corn",SUMPRODUCT(Corn!$E$1:$N$1,Corn!$E104:$N104),IF($F$1="Soybeans", SUMPRODUCT(Soybeans!$E$1:$N$1,Soybeans!$E104:$N104),IF($F$1="Wheat", SUMPRODUCT(Wheat!$E$1:$N$1,Wheat!$E104:$N104),IF($F$1="Grain Sorghum", SUMPRODUCT('Grain Sorghum'!$E$1:$N$1,'Grain Sorghum'!$E104:$N104),""))))</f>
        <v>4.0200781398452818</v>
      </c>
      <c r="H45" s="11">
        <f>IF($F$1="Corn",SUMPRODUCT(Corn!$E$1:$N$1,Corn!$E105:$N105),IF($F$1="Soybeans", SUMPRODUCT(Soybeans!$E$1:$N$1,Soybeans!$E105:$N105),IF($F$1="Wheat", SUMPRODUCT(Wheat!$E$1:$N$1,Wheat!$E105:$N105),IF($F$1="Grain Sorghum", SUMPRODUCT('Grain Sorghum'!$E$1:$N$1,'Grain Sorghum'!$E105:$N105),""))))</f>
        <v>3.8845881413225927</v>
      </c>
      <c r="I45" s="11">
        <f>IF($F$1="Corn",SUMPRODUCT(Corn!$E$1:$N$1,Corn!$E106:$N106),IF($F$1="Soybeans", SUMPRODUCT(Soybeans!$E$1:$N$1,Soybeans!$E106:$N106),IF($F$1="Wheat", SUMPRODUCT(Wheat!$E$1:$N$1,Wheat!$E106:$N106),IF($F$1="Grain Sorghum", SUMPRODUCT('Grain Sorghum'!$E$1:$N$1,'Grain Sorghum'!$E106:$N106),""))))</f>
        <v>3.4800491129251268</v>
      </c>
      <c r="J45" s="11">
        <f>IF($F$1="Corn",SUMPRODUCT(Corn!$E$1:$N$1,Corn!$E107:$N107),IF($F$1="Soybeans", SUMPRODUCT(Soybeans!$E$1:$N$1,Soybeans!$E107:$N107),IF($F$1="Wheat", SUMPRODUCT(Wheat!$E$1:$N$1,Wheat!$E107:$N107),IF($F$1="Grain Sorghum", SUMPRODUCT('Grain Sorghum'!$E$1:$N$1,'Grain Sorghum'!$E107:$N107),""))))</f>
        <v>3.619611571966376</v>
      </c>
      <c r="K45" s="11">
        <f>IF($F$1="Corn",SUMPRODUCT(Corn!$E$1:$N$1,Corn!$E108:$N108),IF($F$1="Soybeans", SUMPRODUCT(Soybeans!$E$1:$N$1,Soybeans!$E108:$N108),IF($F$1="Wheat", SUMPRODUCT(Wheat!$E$1:$N$1,Wheat!$E108:$N108),IF($F$1="Grain Sorghum", SUMPRODUCT('Grain Sorghum'!$E$1:$N$1,'Grain Sorghum'!$E108:$N108),""))))</f>
        <v>3.7852721846392079</v>
      </c>
      <c r="L45" s="11">
        <f>IF($F$1="Corn",SUMPRODUCT(Corn!$E$1:$N$1,Corn!$E109:$N109),IF($F$1="Soybeans", SUMPRODUCT(Soybeans!$E$1:$N$1,Soybeans!$E109:$N109),IF($F$1="Wheat", SUMPRODUCT(Wheat!$E$1:$N$1,Wheat!$E109:$N109),IF($F$1="Grain Sorghum", SUMPRODUCT('Grain Sorghum'!$E$1:$N$1,'Grain Sorghum'!$E109:$N109),""))))</f>
        <v>3.2429406269140721</v>
      </c>
      <c r="M45" s="11">
        <f>IF($F$1="Corn",SUMPRODUCT(Corn!$E$1:$N$1,Corn!$E110:$N110),IF($F$1="Soybeans", SUMPRODUCT(Soybeans!$E$1:$N$1,Soybeans!$E110:$N110),IF($F$1="Wheat", SUMPRODUCT(Wheat!$E$1:$N$1,Wheat!$E110:$N110),IF($F$1="Grain Sorghum", SUMPRODUCT('Grain Sorghum'!$E$1:$N$1,'Grain Sorghum'!$E110:$N110),""))))</f>
        <v>3.2890952965501921</v>
      </c>
      <c r="N45" s="11">
        <f t="shared" si="7"/>
        <v>3.4407599042044308</v>
      </c>
      <c r="O45" s="11">
        <f t="shared" si="8"/>
        <v>2.2741439468598026</v>
      </c>
      <c r="P45" s="11">
        <f t="shared" si="9"/>
        <v>4.0200781398452818</v>
      </c>
      <c r="Q45" s="11">
        <f t="shared" si="10"/>
        <v>1.7459341929854792</v>
      </c>
      <c r="R45" s="12">
        <v>0</v>
      </c>
      <c r="S45" s="12">
        <v>0</v>
      </c>
      <c r="T45" s="12">
        <v>0</v>
      </c>
    </row>
    <row r="46" spans="1:26" x14ac:dyDescent="0.4">
      <c r="A46" t="s">
        <v>32</v>
      </c>
      <c r="B46" s="11">
        <f>IF($F$1="Corn",SUMPRODUCT(Corn!$E$1:$N$1,Corn!$E111:$N111),IF($F$1="Soybeans", SUMPRODUCT(Soybeans!$E$1:$N$1,Soybeans!$E111:$N111),IF($F$1="Wheat", SUMPRODUCT(Wheat!$E$1:$N$1,Wheat!$E111:$N111),IF($F$1="Grain Sorghum", SUMPRODUCT('Grain Sorghum'!$E$1:$N$1,'Grain Sorghum'!$E111:$N111),""))))</f>
        <v>3.3510066056408898</v>
      </c>
      <c r="C46" s="11">
        <f>IF($F$1="Corn",SUMPRODUCT(Corn!$E$1:$N$1,Corn!$E112:$N112),IF($F$1="Soybeans", SUMPRODUCT(Soybeans!$E$1:$N$1,Soybeans!$E112:$N112),IF($F$1="Wheat", SUMPRODUCT(Wheat!$E$1:$N$1,Wheat!$E112:$N112),IF($F$1="Grain Sorghum", SUMPRODUCT('Grain Sorghum'!$E$1:$N$1,'Grain Sorghum'!$E112:$N112),""))))</f>
        <v>3.3119176380729431</v>
      </c>
      <c r="D46" s="11">
        <f>IF($F$1="Corn",SUMPRODUCT(Corn!$E$1:$N$1,Corn!$E113:$N113),IF($F$1="Soybeans", SUMPRODUCT(Soybeans!$E$1:$N$1,Soybeans!$E113:$N113),IF($F$1="Wheat", SUMPRODUCT(Wheat!$E$1:$N$1,Wheat!$E113:$N113),IF($F$1="Grain Sorghum", SUMPRODUCT('Grain Sorghum'!$E$1:$N$1,'Grain Sorghum'!$E113:$N113),""))))</f>
        <v>3.6317166100629428</v>
      </c>
      <c r="E46" s="11">
        <f>IF($F$1="Corn",SUMPRODUCT(Corn!$E$1:$N$1,Corn!$E114:$N114),IF($F$1="Soybeans", SUMPRODUCT(Soybeans!$E$1:$N$1,Soybeans!$E114:$N114),IF($F$1="Wheat", SUMPRODUCT(Wheat!$E$1:$N$1,Wheat!$E114:$N114),IF($F$1="Grain Sorghum", SUMPRODUCT('Grain Sorghum'!$E$1:$N$1,'Grain Sorghum'!$E114:$N114),""))))</f>
        <v>4.0162794808747391</v>
      </c>
      <c r="F46" s="11">
        <f>IF($F$1="Corn",SUMPRODUCT(Corn!$E$1:$N$1,Corn!$E115:$N115),IF($F$1="Soybeans", SUMPRODUCT(Soybeans!$E$1:$N$1,Soybeans!$E115:$N115),IF($F$1="Wheat", SUMPRODUCT(Wheat!$E$1:$N$1,Wheat!$E115:$N115),IF($F$1="Grain Sorghum", SUMPRODUCT('Grain Sorghum'!$E$1:$N$1,'Grain Sorghum'!$E115:$N115),""))))</f>
        <v>4.5407034744172403</v>
      </c>
      <c r="G46" s="11">
        <f>IF($F$1="Corn",SUMPRODUCT(Corn!$E$1:$N$1,Corn!$E116:$N116),IF($F$1="Soybeans", SUMPRODUCT(Soybeans!$E$1:$N$1,Soybeans!$E116:$N116),IF($F$1="Wheat", SUMPRODUCT(Wheat!$E$1:$N$1,Wheat!$E116:$N116),IF($F$1="Grain Sorghum", SUMPRODUCT('Grain Sorghum'!$E$1:$N$1,'Grain Sorghum'!$E116:$N116),""))))</f>
        <v>4.8784043472213554</v>
      </c>
      <c r="H46" s="11">
        <f>IF($F$1="Corn",SUMPRODUCT(Corn!$E$1:$N$1,Corn!$E117:$N117),IF($F$1="Soybeans", SUMPRODUCT(Soybeans!$E$1:$N$1,Soybeans!$E117:$N117),IF($F$1="Wheat", SUMPRODUCT(Wheat!$E$1:$N$1,Wheat!$E117:$N117),IF($F$1="Grain Sorghum", SUMPRODUCT('Grain Sorghum'!$E$1:$N$1,'Grain Sorghum'!$E117:$N117),""))))</f>
        <v>5.2059566656174638</v>
      </c>
      <c r="I46" s="11">
        <f>IF($F$1="Corn",SUMPRODUCT(Corn!$E$1:$N$1,Corn!$E118:$N118),IF($F$1="Soybeans", SUMPRODUCT(Soybeans!$E$1:$N$1,Soybeans!$E118:$N118),IF($F$1="Wheat", SUMPRODUCT(Wheat!$E$1:$N$1,Wheat!$E118:$N118),IF($F$1="Grain Sorghum", SUMPRODUCT('Grain Sorghum'!$E$1:$N$1,'Grain Sorghum'!$E118:$N118),""))))</f>
        <v>5.6469585829176063</v>
      </c>
      <c r="J46" s="11">
        <f>IF($F$1="Corn",SUMPRODUCT(Corn!$E$1:$N$1,Corn!$E119:$N119),IF($F$1="Soybeans", SUMPRODUCT(Soybeans!$E$1:$N$1,Soybeans!$E119:$N119),IF($F$1="Wheat", SUMPRODUCT(Wheat!$E$1:$N$1,Wheat!$E119:$N119),IF($F$1="Grain Sorghum", SUMPRODUCT('Grain Sorghum'!$E$1:$N$1,'Grain Sorghum'!$E119:$N119),""))))</f>
        <v>5.603270021575625</v>
      </c>
      <c r="K46" s="11">
        <f>IF($F$1="Corn",SUMPRODUCT(Corn!$E$1:$N$1,Corn!$E120:$N120),IF($F$1="Soybeans", SUMPRODUCT(Soybeans!$E$1:$N$1,Soybeans!$E120:$N120),IF($F$1="Wheat", SUMPRODUCT(Wheat!$E$1:$N$1,Wheat!$E120:$N120),IF($F$1="Grain Sorghum", SUMPRODUCT('Grain Sorghum'!$E$1:$N$1,'Grain Sorghum'!$E120:$N120),""))))</f>
        <v>6.5657094373678699</v>
      </c>
      <c r="L46" s="11">
        <f>IF($F$1="Corn",SUMPRODUCT(Corn!$E$1:$N$1,Corn!$E121:$N121),IF($F$1="Soybeans", SUMPRODUCT(Soybeans!$E$1:$N$1,Soybeans!$E121:$N121),IF($F$1="Wheat", SUMPRODUCT(Wheat!$E$1:$N$1,Wheat!$E121:$N121),IF($F$1="Grain Sorghum", SUMPRODUCT('Grain Sorghum'!$E$1:$N$1,'Grain Sorghum'!$E121:$N121),""))))</f>
        <v>6.0809513896703722</v>
      </c>
      <c r="M46" s="11">
        <f>IF($F$1="Corn",SUMPRODUCT(Corn!$E$1:$N$1,Corn!$E122:$N122),IF($F$1="Soybeans", SUMPRODUCT(Soybeans!$E$1:$N$1,Soybeans!$E122:$N122),IF($F$1="Wheat", SUMPRODUCT(Wheat!$E$1:$N$1,Wheat!$E122:$N122),IF($F$1="Grain Sorghum", SUMPRODUCT('Grain Sorghum'!$E$1:$N$1,'Grain Sorghum'!$E122:$N122),""))))</f>
        <v>5.0851465459527638</v>
      </c>
      <c r="N46" s="11">
        <f t="shared" si="7"/>
        <v>4.826501733282651</v>
      </c>
      <c r="O46" s="11">
        <f t="shared" si="8"/>
        <v>3.3119176380729431</v>
      </c>
      <c r="P46" s="11">
        <f t="shared" si="9"/>
        <v>6.5657094373678699</v>
      </c>
      <c r="Q46" s="11">
        <f t="shared" si="10"/>
        <v>3.2537917992949268</v>
      </c>
      <c r="R46" s="12">
        <v>0</v>
      </c>
      <c r="S46" s="12">
        <v>0</v>
      </c>
      <c r="T46" s="12">
        <v>0</v>
      </c>
    </row>
    <row r="47" spans="1:26" x14ac:dyDescent="0.4">
      <c r="A47" t="s">
        <v>34</v>
      </c>
      <c r="B47" s="11">
        <f>IF($F$1="Corn",SUMPRODUCT(Corn!$E$1:$N$1,Corn!$E123:$N123),IF($F$1="Soybeans", SUMPRODUCT(Soybeans!$E$1:$N$1,Soybeans!$E123:$N123),IF($F$1="Wheat", SUMPRODUCT(Wheat!$E$1:$N$1,Wheat!$E123:$N123),IF($F$1="Grain Sorghum", SUMPRODUCT('Grain Sorghum'!$E$1:$N$1,'Grain Sorghum'!$E123:$N123),""))))</f>
        <v>5.089478336742344</v>
      </c>
      <c r="C47" s="11">
        <f>IF($F$1="Corn",SUMPRODUCT(Corn!$E$1:$N$1,Corn!$E124:$N124),IF($F$1="Soybeans", SUMPRODUCT(Soybeans!$E$1:$N$1,Soybeans!$E124:$N124),IF($F$1="Wheat", SUMPRODUCT(Wheat!$E$1:$N$1,Wheat!$E124:$N124),IF($F$1="Grain Sorghum", SUMPRODUCT('Grain Sorghum'!$E$1:$N$1,'Grain Sorghum'!$E124:$N124),""))))</f>
        <v>3.8281697046539391</v>
      </c>
      <c r="D47" s="11">
        <f>IF($F$1="Corn",SUMPRODUCT(Corn!$E$1:$N$1,Corn!$E125:$N125),IF($F$1="Soybeans", SUMPRODUCT(Soybeans!$E$1:$N$1,Soybeans!$E125:$N125),IF($F$1="Wheat", SUMPRODUCT(Wheat!$E$1:$N$1,Wheat!$E125:$N125),IF($F$1="Grain Sorghum", SUMPRODUCT('Grain Sorghum'!$E$1:$N$1,'Grain Sorghum'!$E125:$N125),""))))</f>
        <v>3.4194283288303131</v>
      </c>
      <c r="E47" s="11">
        <f>IF($F$1="Corn",SUMPRODUCT(Corn!$E$1:$N$1,Corn!$E126:$N126),IF($F$1="Soybeans", SUMPRODUCT(Soybeans!$E$1:$N$1,Soybeans!$E126:$N126),IF($F$1="Wheat", SUMPRODUCT(Wheat!$E$1:$N$1,Wheat!$E126:$N126),IF($F$1="Grain Sorghum", SUMPRODUCT('Grain Sorghum'!$E$1:$N$1,'Grain Sorghum'!$E126:$N126),""))))</f>
        <v>3.3762594310406646</v>
      </c>
      <c r="F47" s="11">
        <f>IF($F$1="Corn",SUMPRODUCT(Corn!$E$1:$N$1,Corn!$E127:$N127),IF($F$1="Soybeans", SUMPRODUCT(Soybeans!$E$1:$N$1,Soybeans!$E127:$N127),IF($F$1="Wheat", SUMPRODUCT(Wheat!$E$1:$N$1,Wheat!$E127:$N127),IF($F$1="Grain Sorghum", SUMPRODUCT('Grain Sorghum'!$E$1:$N$1,'Grain Sorghum'!$E127:$N127),""))))</f>
        <v>3.5634545495499781</v>
      </c>
      <c r="G47" s="11">
        <f>IF($F$1="Corn",SUMPRODUCT(Corn!$E$1:$N$1,Corn!$E128:$N128),IF($F$1="Soybeans", SUMPRODUCT(Soybeans!$E$1:$N$1,Soybeans!$E128:$N128),IF($F$1="Wheat", SUMPRODUCT(Wheat!$E$1:$N$1,Wheat!$E128:$N128),IF($F$1="Grain Sorghum", SUMPRODUCT('Grain Sorghum'!$E$1:$N$1,'Grain Sorghum'!$E128:$N128),""))))</f>
        <v>3.3116735027303843</v>
      </c>
      <c r="H47" s="11">
        <f>IF($F$1="Corn",SUMPRODUCT(Corn!$E$1:$N$1,Corn!$E129:$N129),IF($F$1="Soybeans", SUMPRODUCT(Soybeans!$E$1:$N$1,Soybeans!$E129:$N129),IF($F$1="Wheat", SUMPRODUCT(Wheat!$E$1:$N$1,Wheat!$E129:$N129),IF($F$1="Grain Sorghum", SUMPRODUCT('Grain Sorghum'!$E$1:$N$1,'Grain Sorghum'!$E129:$N129),""))))</f>
        <v>3.4490389417001999</v>
      </c>
      <c r="I47" s="11">
        <f>IF($F$1="Corn",SUMPRODUCT(Corn!$E$1:$N$1,Corn!$E130:$N130),IF($F$1="Soybeans", SUMPRODUCT(Soybeans!$E$1:$N$1,Soybeans!$E130:$N130),IF($F$1="Wheat", SUMPRODUCT(Wheat!$E$1:$N$1,Wheat!$E130:$N130),IF($F$1="Grain Sorghum", SUMPRODUCT('Grain Sorghum'!$E$1:$N$1,'Grain Sorghum'!$E130:$N130),""))))</f>
        <v>3.595689764723192</v>
      </c>
      <c r="J47" s="11">
        <f>IF($F$1="Corn",SUMPRODUCT(Corn!$E$1:$N$1,Corn!$E131:$N131),IF($F$1="Soybeans", SUMPRODUCT(Soybeans!$E$1:$N$1,Soybeans!$E131:$N131),IF($F$1="Wheat", SUMPRODUCT(Wheat!$E$1:$N$1,Wheat!$E131:$N131),IF($F$1="Grain Sorghum", SUMPRODUCT('Grain Sorghum'!$E$1:$N$1,'Grain Sorghum'!$E131:$N131),""))))</f>
        <v>3.8701606161596405</v>
      </c>
      <c r="K47" s="11">
        <f>IF($F$1="Corn",SUMPRODUCT(Corn!$E$1:$N$1,Corn!$E132:$N132),IF($F$1="Soybeans", SUMPRODUCT(Soybeans!$E$1:$N$1,Soybeans!$E132:$N132),IF($F$1="Wheat", SUMPRODUCT(Wheat!$E$1:$N$1,Wheat!$E132:$N132),IF($F$1="Grain Sorghum", SUMPRODUCT('Grain Sorghum'!$E$1:$N$1,'Grain Sorghum'!$E132:$N132),""))))</f>
        <v>3.8002832102564583</v>
      </c>
      <c r="L47" s="11">
        <f>IF($F$1="Corn",SUMPRODUCT(Corn!$E$1:$N$1,Corn!$E133:$N133),IF($F$1="Soybeans", SUMPRODUCT(Soybeans!$E$1:$N$1,Soybeans!$E133:$N133),IF($F$1="Wheat", SUMPRODUCT(Wheat!$E$1:$N$1,Wheat!$E133:$N133),IF($F$1="Grain Sorghum", SUMPRODUCT('Grain Sorghum'!$E$1:$N$1,'Grain Sorghum'!$E133:$N133),""))))</f>
        <v>2.8958345423499456</v>
      </c>
      <c r="M47" s="11">
        <f>IF($F$1="Corn",SUMPRODUCT(Corn!$E$1:$N$1,Corn!$E134:$N134),IF($F$1="Soybeans", SUMPRODUCT(Soybeans!$E$1:$N$1,Soybeans!$E134:$N134),IF($F$1="Wheat", SUMPRODUCT(Wheat!$E$1:$N$1,Wheat!$E134:$N134),IF($F$1="Grain Sorghum", SUMPRODUCT('Grain Sorghum'!$E$1:$N$1,'Grain Sorghum'!$E134:$N134),""))))</f>
        <v>2.916353878109875</v>
      </c>
      <c r="N47" s="11">
        <f t="shared" si="7"/>
        <v>3.5929854005705777</v>
      </c>
      <c r="O47" s="11">
        <f t="shared" si="8"/>
        <v>2.8958345423499456</v>
      </c>
      <c r="P47" s="11">
        <f t="shared" si="9"/>
        <v>5.089478336742344</v>
      </c>
      <c r="Q47" s="11">
        <f t="shared" si="10"/>
        <v>2.1936437943923983</v>
      </c>
      <c r="R47" s="12">
        <v>0</v>
      </c>
      <c r="S47" s="12">
        <v>0</v>
      </c>
      <c r="T47" s="12">
        <v>0</v>
      </c>
    </row>
    <row r="48" spans="1:26" x14ac:dyDescent="0.4">
      <c r="A48" t="s">
        <v>36</v>
      </c>
      <c r="B48" s="11">
        <f>IF($F$1="Corn",SUMPRODUCT(Corn!$E$1:$N$1,Corn!$E135:$N135),IF($F$1="Soybeans", SUMPRODUCT(Soybeans!$E$1:$N$1,Soybeans!$E135:$N135),IF($F$1="Wheat", SUMPRODUCT(Wheat!$E$1:$N$1,Wheat!$E135:$N135),IF($F$1="Grain Sorghum", SUMPRODUCT('Grain Sorghum'!$E$1:$N$1,'Grain Sorghum'!$E135:$N135),""))))</f>
        <v>2.8679031113826619</v>
      </c>
      <c r="C48" s="11">
        <f>IF($F$1="Corn",SUMPRODUCT(Corn!$E$1:$N$1,Corn!$E136:$N136),IF($F$1="Soybeans", SUMPRODUCT(Soybeans!$E$1:$N$1,Soybeans!$E136:$N136),IF($F$1="Wheat", SUMPRODUCT(Wheat!$E$1:$N$1,Wheat!$E136:$N136),IF($F$1="Grain Sorghum", SUMPRODUCT('Grain Sorghum'!$E$1:$N$1,'Grain Sorghum'!$E136:$N136),""))))</f>
        <v>3.3808116963157406</v>
      </c>
      <c r="D48" s="11">
        <f>IF($F$1="Corn",SUMPRODUCT(Corn!$E$1:$N$1,Corn!$E137:$N137),IF($F$1="Soybeans", SUMPRODUCT(Soybeans!$E$1:$N$1,Soybeans!$E137:$N137),IF($F$1="Wheat", SUMPRODUCT(Wheat!$E$1:$N$1,Wheat!$E137:$N137),IF($F$1="Grain Sorghum", SUMPRODUCT('Grain Sorghum'!$E$1:$N$1,'Grain Sorghum'!$E137:$N137),""))))</f>
        <v>3.497094838167059</v>
      </c>
      <c r="E48" s="11">
        <f>IF($F$1="Corn",SUMPRODUCT(Corn!$E$1:$N$1,Corn!$E138:$N138),IF($F$1="Soybeans", SUMPRODUCT(Soybeans!$E$1:$N$1,Soybeans!$E138:$N138),IF($F$1="Wheat", SUMPRODUCT(Wheat!$E$1:$N$1,Wheat!$E138:$N138),IF($F$1="Grain Sorghum", SUMPRODUCT('Grain Sorghum'!$E$1:$N$1,'Grain Sorghum'!$E138:$N138),""))))</f>
        <v>3.4937214270659855</v>
      </c>
      <c r="F48" s="11">
        <f>IF($F$1="Corn",SUMPRODUCT(Corn!$E$1:$N$1,Corn!$E139:$N139),IF($F$1="Soybeans", SUMPRODUCT(Soybeans!$E$1:$N$1,Soybeans!$E139:$N139),IF($F$1="Wheat", SUMPRODUCT(Wheat!$E$1:$N$1,Wheat!$E139:$N139),IF($F$1="Grain Sorghum", SUMPRODUCT('Grain Sorghum'!$E$1:$N$1,'Grain Sorghum'!$E139:$N139),""))))</f>
        <v>3.3052058573283958</v>
      </c>
      <c r="G48" s="11">
        <f>IF($F$1="Corn",SUMPRODUCT(Corn!$E$1:$N$1,Corn!$E140:$N140),IF($F$1="Soybeans", SUMPRODUCT(Soybeans!$E$1:$N$1,Soybeans!$E140:$N140),IF($F$1="Wheat", SUMPRODUCT(Wheat!$E$1:$N$1,Wheat!$E140:$N140),IF($F$1="Grain Sorghum", SUMPRODUCT('Grain Sorghum'!$E$1:$N$1,'Grain Sorghum'!$E140:$N140),""))))</f>
        <v>3.1874690376937207</v>
      </c>
      <c r="H48" s="11">
        <f>IF($F$1="Corn",SUMPRODUCT(Corn!$E$1:$N$1,Corn!$E141:$N141),IF($F$1="Soybeans", SUMPRODUCT(Soybeans!$E$1:$N$1,Soybeans!$E141:$N141),IF($F$1="Wheat", SUMPRODUCT(Wheat!$E$1:$N$1,Wheat!$E141:$N141),IF($F$1="Grain Sorghum", SUMPRODUCT('Grain Sorghum'!$E$1:$N$1,'Grain Sorghum'!$E141:$N141),""))))</f>
        <v>3.226696255544204</v>
      </c>
      <c r="I48" s="11">
        <f>IF($F$1="Corn",SUMPRODUCT(Corn!$E$1:$N$1,Corn!$E142:$N142),IF($F$1="Soybeans", SUMPRODUCT(Soybeans!$E$1:$N$1,Soybeans!$E142:$N142),IF($F$1="Wheat", SUMPRODUCT(Wheat!$E$1:$N$1,Wheat!$E142:$N142),IF($F$1="Grain Sorghum", SUMPRODUCT('Grain Sorghum'!$E$1:$N$1,'Grain Sorghum'!$E142:$N142),""))))</f>
        <v>3.1736461489017191</v>
      </c>
      <c r="J48" s="11">
        <f>IF($F$1="Corn",SUMPRODUCT(Corn!$E$1:$N$1,Corn!$E143:$N143),IF($F$1="Soybeans", SUMPRODUCT(Soybeans!$E$1:$N$1,Soybeans!$E143:$N143),IF($F$1="Wheat", SUMPRODUCT(Wheat!$E$1:$N$1,Wheat!$E143:$N143),IF($F$1="Grain Sorghum", SUMPRODUCT('Grain Sorghum'!$E$1:$N$1,'Grain Sorghum'!$E143:$N143),""))))</f>
        <v>3.2367651598020033</v>
      </c>
      <c r="K48" s="11">
        <f>IF($F$1="Corn",SUMPRODUCT(Corn!$E$1:$N$1,Corn!$E144:$N144),IF($F$1="Soybeans", SUMPRODUCT(Soybeans!$E$1:$N$1,Soybeans!$E144:$N144),IF($F$1="Wheat", SUMPRODUCT(Wheat!$E$1:$N$1,Wheat!$E144:$N144),IF($F$1="Grain Sorghum", SUMPRODUCT('Grain Sorghum'!$E$1:$N$1,'Grain Sorghum'!$E144:$N144),""))))</f>
        <v>3.0416080119117859</v>
      </c>
      <c r="L48" s="11">
        <f>IF($F$1="Corn",SUMPRODUCT(Corn!$E$1:$N$1,Corn!$E145:$N145),IF($F$1="Soybeans", SUMPRODUCT(Soybeans!$E$1:$N$1,Soybeans!$E145:$N145),IF($F$1="Wheat", SUMPRODUCT(Wheat!$E$1:$N$1,Wheat!$E145:$N145),IF($F$1="Grain Sorghum", SUMPRODUCT('Grain Sorghum'!$E$1:$N$1,'Grain Sorghum'!$E145:$N145),""))))</f>
        <v>3.3263071935161266</v>
      </c>
      <c r="M48" s="11">
        <f>IF($F$1="Corn",SUMPRODUCT(Corn!$E$1:$N$1,Corn!$E146:$N146),IF($F$1="Soybeans", SUMPRODUCT(Soybeans!$E$1:$N$1,Soybeans!$E146:$N146),IF($F$1="Wheat", SUMPRODUCT(Wheat!$E$1:$N$1,Wheat!$E146:$N146),IF($F$1="Grain Sorghum", SUMPRODUCT('Grain Sorghum'!$E$1:$N$1,'Grain Sorghum'!$E146:$N146),""))))</f>
        <v>3.5759145892694244</v>
      </c>
      <c r="N48" s="11">
        <f t="shared" si="7"/>
        <v>3.2760952772415686</v>
      </c>
      <c r="O48" s="11">
        <f t="shared" si="8"/>
        <v>2.8679031113826619</v>
      </c>
      <c r="P48" s="11">
        <f t="shared" si="9"/>
        <v>3.5759145892694244</v>
      </c>
      <c r="Q48" s="11">
        <f t="shared" si="10"/>
        <v>0.70801147788676255</v>
      </c>
      <c r="R48" s="12">
        <v>0</v>
      </c>
      <c r="S48" s="12">
        <v>0</v>
      </c>
      <c r="T48" s="12">
        <v>0</v>
      </c>
    </row>
    <row r="49" spans="1:20" x14ac:dyDescent="0.4">
      <c r="A49" t="s">
        <v>38</v>
      </c>
      <c r="B49" s="11">
        <f>IF($F$1="Corn",SUMPRODUCT(Corn!$E$1:$N$1,Corn!$E147:$N147),IF($F$1="Soybeans", SUMPRODUCT(Soybeans!$E$1:$N$1,Soybeans!$E147:$N147),IF($F$1="Wheat", SUMPRODUCT(Wheat!$E$1:$N$1,Wheat!$E147:$N147),IF($F$1="Grain Sorghum", SUMPRODUCT('Grain Sorghum'!$E$1:$N$1,'Grain Sorghum'!$E147:$N147),""))))</f>
        <v>4.2665458156255669</v>
      </c>
      <c r="C49" s="11">
        <f>IF($F$1="Corn",SUMPRODUCT(Corn!$E$1:$N$1,Corn!$E148:$N148),IF($F$1="Soybeans", SUMPRODUCT(Soybeans!$E$1:$N$1,Soybeans!$E148:$N148),IF($F$1="Wheat", SUMPRODUCT(Wheat!$E$1:$N$1,Wheat!$E148:$N148),IF($F$1="Grain Sorghum", SUMPRODUCT('Grain Sorghum'!$E$1:$N$1,'Grain Sorghum'!$E148:$N148),""))))</f>
        <v>4.9379296954849279</v>
      </c>
      <c r="D49" s="11">
        <f>IF($F$1="Corn",SUMPRODUCT(Corn!$E$1:$N$1,Corn!$E149:$N149),IF($F$1="Soybeans", SUMPRODUCT(Soybeans!$E$1:$N$1,Soybeans!$E149:$N149),IF($F$1="Wheat", SUMPRODUCT(Wheat!$E$1:$N$1,Wheat!$E149:$N149),IF($F$1="Grain Sorghum", SUMPRODUCT('Grain Sorghum'!$E$1:$N$1,'Grain Sorghum'!$E149:$N149),""))))</f>
        <v>5.0120767513731534</v>
      </c>
      <c r="E49" s="11">
        <f>IF($F$1="Corn",SUMPRODUCT(Corn!$E$1:$N$1,Corn!$E150:$N150),IF($F$1="Soybeans", SUMPRODUCT(Soybeans!$E$1:$N$1,Soybeans!$E150:$N150),IF($F$1="Wheat", SUMPRODUCT(Wheat!$E$1:$N$1,Wheat!$E150:$N150),IF($F$1="Grain Sorghum", SUMPRODUCT('Grain Sorghum'!$E$1:$N$1,'Grain Sorghum'!$E150:$N150),""))))</f>
        <v>5.3567643413031352</v>
      </c>
      <c r="F49" s="11">
        <f>IF($F$1="Corn",SUMPRODUCT(Corn!$E$1:$N$1,Corn!$E151:$N151),IF($F$1="Soybeans", SUMPRODUCT(Soybeans!$E$1:$N$1,Soybeans!$E151:$N151),IF($F$1="Wheat", SUMPRODUCT(Wheat!$E$1:$N$1,Wheat!$E151:$N151),IF($F$1="Grain Sorghum", SUMPRODUCT('Grain Sorghum'!$E$1:$N$1,'Grain Sorghum'!$E151:$N151),""))))</f>
        <v>5.8551832057137529</v>
      </c>
      <c r="G49" s="11">
        <f>IF($F$1="Corn",SUMPRODUCT(Corn!$E$1:$N$1,Corn!$E152:$N152),IF($F$1="Soybeans", SUMPRODUCT(Soybeans!$E$1:$N$1,Soybeans!$E152:$N152),IF($F$1="Wheat", SUMPRODUCT(Wheat!$E$1:$N$1,Wheat!$E152:$N152),IF($F$1="Grain Sorghum", SUMPRODUCT('Grain Sorghum'!$E$1:$N$1,'Grain Sorghum'!$E152:$N152),""))))</f>
        <v>6.3409382353112678</v>
      </c>
      <c r="H49" s="11">
        <f>IF($F$1="Corn",SUMPRODUCT(Corn!$E$1:$N$1,Corn!$E153:$N153),IF($F$1="Soybeans", SUMPRODUCT(Soybeans!$E$1:$N$1,Soybeans!$E153:$N153),IF($F$1="Wheat", SUMPRODUCT(Wheat!$E$1:$N$1,Wheat!$E153:$N153),IF($F$1="Grain Sorghum", SUMPRODUCT('Grain Sorghum'!$E$1:$N$1,'Grain Sorghum'!$E153:$N153),""))))</f>
        <v>6.1800367509523051</v>
      </c>
      <c r="I49" s="11">
        <f>IF($F$1="Corn",SUMPRODUCT(Corn!$E$1:$N$1,Corn!$E154:$N154),IF($F$1="Soybeans", SUMPRODUCT(Soybeans!$E$1:$N$1,Soybeans!$E154:$N154),IF($F$1="Wheat", SUMPRODUCT(Wheat!$E$1:$N$1,Wheat!$E154:$N154),IF($F$1="Grain Sorghum", SUMPRODUCT('Grain Sorghum'!$E$1:$N$1,'Grain Sorghum'!$E154:$N154),""))))</f>
        <v>6.8817484722547002</v>
      </c>
      <c r="J49" s="11">
        <f>IF($F$1="Corn",SUMPRODUCT(Corn!$E$1:$N$1,Corn!$E155:$N155),IF($F$1="Soybeans", SUMPRODUCT(Soybeans!$E$1:$N$1,Soybeans!$E155:$N155),IF($F$1="Wheat", SUMPRODUCT(Wheat!$E$1:$N$1,Wheat!$E155:$N155),IF($F$1="Grain Sorghum", SUMPRODUCT('Grain Sorghum'!$E$1:$N$1,'Grain Sorghum'!$E155:$N155),""))))</f>
        <v>6.731151184117163</v>
      </c>
      <c r="K49" s="11">
        <f>IF($F$1="Corn",SUMPRODUCT(Corn!$E$1:$N$1,Corn!$E156:$N156),IF($F$1="Soybeans", SUMPRODUCT(Soybeans!$E$1:$N$1,Soybeans!$E156:$N156),IF($F$1="Wheat", SUMPRODUCT(Wheat!$E$1:$N$1,Wheat!$E156:$N156),IF($F$1="Grain Sorghum", SUMPRODUCT('Grain Sorghum'!$E$1:$N$1,'Grain Sorghum'!$E156:$N156),""))))</f>
        <v>6.9419316857497888</v>
      </c>
      <c r="L49" s="11">
        <f>IF($F$1="Corn",SUMPRODUCT(Corn!$E$1:$N$1,Corn!$E157:$N157),IF($F$1="Soybeans", SUMPRODUCT(Soybeans!$E$1:$N$1,Soybeans!$E157:$N157),IF($F$1="Wheat", SUMPRODUCT(Wheat!$E$1:$N$1,Wheat!$E157:$N157),IF($F$1="Grain Sorghum", SUMPRODUCT('Grain Sorghum'!$E$1:$N$1,'Grain Sorghum'!$E157:$N157),""))))</f>
        <v>6.7823012323554499</v>
      </c>
      <c r="M49" s="11">
        <f>IF($F$1="Corn",SUMPRODUCT(Corn!$E$1:$N$1,Corn!$E158:$N158),IF($F$1="Soybeans", SUMPRODUCT(Soybeans!$E$1:$N$1,Soybeans!$E158:$N158),IF($F$1="Wheat", SUMPRODUCT(Wheat!$E$1:$N$1,Wheat!$E158:$N158),IF($F$1="Grain Sorghum", SUMPRODUCT('Grain Sorghum'!$E$1:$N$1,'Grain Sorghum'!$E158:$N158),""))))</f>
        <v>7.2207338705692052</v>
      </c>
      <c r="N49" s="11">
        <f t="shared" si="7"/>
        <v>6.0422784367342004</v>
      </c>
      <c r="O49" s="11">
        <f t="shared" si="8"/>
        <v>4.2665458156255669</v>
      </c>
      <c r="P49" s="11">
        <f t="shared" si="9"/>
        <v>7.2207338705692052</v>
      </c>
      <c r="Q49" s="11">
        <f t="shared" si="10"/>
        <v>2.9541880549436383</v>
      </c>
      <c r="R49" s="12">
        <v>0</v>
      </c>
      <c r="S49" s="12">
        <v>0</v>
      </c>
      <c r="T49" s="12">
        <v>0</v>
      </c>
    </row>
    <row r="50" spans="1:20" x14ac:dyDescent="0.4">
      <c r="A50" t="s">
        <v>40</v>
      </c>
      <c r="B50" s="11">
        <f>IF($F$1="Corn",SUMPRODUCT(Corn!$E$1:$N$1,Corn!$E159:$N159),IF($F$1="Soybeans", SUMPRODUCT(Soybeans!$E$1:$N$1,Soybeans!$E159:$N159),IF($F$1="Wheat", SUMPRODUCT(Wheat!$E$1:$N$1,Wheat!$E159:$N159),IF($F$1="Grain Sorghum", SUMPRODUCT('Grain Sorghum'!$E$1:$N$1,'Grain Sorghum'!$E159:$N159),""))))</f>
        <v>6.8017325232214958</v>
      </c>
      <c r="C50" s="11">
        <f>IF($F$1="Corn",SUMPRODUCT(Corn!$E$1:$N$1,Corn!$E160:$N160),IF($F$1="Soybeans", SUMPRODUCT(Soybeans!$E$1:$N$1,Soybeans!$E160:$N160),IF($F$1="Wheat", SUMPRODUCT(Wheat!$E$1:$N$1,Wheat!$E160:$N160),IF($F$1="Grain Sorghum", SUMPRODUCT('Grain Sorghum'!$E$1:$N$1,'Grain Sorghum'!$E160:$N160),""))))</f>
        <v>6.275543938122035</v>
      </c>
      <c r="D50" s="11">
        <f>IF($F$1="Corn",SUMPRODUCT(Corn!$E$1:$N$1,Corn!$E161:$N161),IF($F$1="Soybeans", SUMPRODUCT(Soybeans!$E$1:$N$1,Soybeans!$E161:$N161),IF($F$1="Wheat", SUMPRODUCT(Wheat!$E$1:$N$1,Wheat!$E161:$N161),IF($F$1="Grain Sorghum", SUMPRODUCT('Grain Sorghum'!$E$1:$N$1,'Grain Sorghum'!$E161:$N161),""))))</f>
        <v>6.3215924044261458</v>
      </c>
      <c r="E50" s="11">
        <f>IF($F$1="Corn",SUMPRODUCT(Corn!$E$1:$N$1,Corn!$E162:$N162),IF($F$1="Soybeans", SUMPRODUCT(Soybeans!$E$1:$N$1,Soybeans!$E162:$N162),IF($F$1="Wheat", SUMPRODUCT(Wheat!$E$1:$N$1,Wheat!$E162:$N162),IF($F$1="Grain Sorghum", SUMPRODUCT('Grain Sorghum'!$E$1:$N$1,'Grain Sorghum'!$E162:$N162),""))))</f>
        <v>6.0502923289614339</v>
      </c>
      <c r="F50" s="11">
        <f>IF($F$1="Corn",SUMPRODUCT(Corn!$E$1:$N$1,Corn!$E163:$N163),IF($F$1="Soybeans", SUMPRODUCT(Soybeans!$E$1:$N$1,Soybeans!$E163:$N163),IF($F$1="Wheat", SUMPRODUCT(Wheat!$E$1:$N$1,Wheat!$E163:$N163),IF($F$1="Grain Sorghum", SUMPRODUCT('Grain Sorghum'!$E$1:$N$1,'Grain Sorghum'!$E163:$N163),""))))</f>
        <v>6.1824404801641188</v>
      </c>
      <c r="G50" s="11">
        <f>IF($F$1="Corn",SUMPRODUCT(Corn!$E$1:$N$1,Corn!$E164:$N164),IF($F$1="Soybeans", SUMPRODUCT(Soybeans!$E$1:$N$1,Soybeans!$E164:$N164),IF($F$1="Wheat", SUMPRODUCT(Wheat!$E$1:$N$1,Wheat!$E164:$N164),IF($F$1="Grain Sorghum", SUMPRODUCT('Grain Sorghum'!$E$1:$N$1,'Grain Sorghum'!$E164:$N164),""))))</f>
        <v>6.3675018390428484</v>
      </c>
      <c r="H50" s="11">
        <f>IF($F$1="Corn",SUMPRODUCT(Corn!$E$1:$N$1,Corn!$E165:$N165),IF($F$1="Soybeans", SUMPRODUCT(Soybeans!$E$1:$N$1,Soybeans!$E165:$N165),IF($F$1="Wheat", SUMPRODUCT(Wheat!$E$1:$N$1,Wheat!$E165:$N165),IF($F$1="Grain Sorghum", SUMPRODUCT('Grain Sorghum'!$E$1:$N$1,'Grain Sorghum'!$E165:$N165),""))))</f>
        <v>6.2954545349746081</v>
      </c>
      <c r="I50" s="11">
        <f>IF($F$1="Corn",SUMPRODUCT(Corn!$E$1:$N$1,Corn!$E166:$N166),IF($F$1="Soybeans", SUMPRODUCT(Soybeans!$E$1:$N$1,Soybeans!$E166:$N166),IF($F$1="Wheat", SUMPRODUCT(Wheat!$E$1:$N$1,Wheat!$E166:$N166),IF($F$1="Grain Sorghum", SUMPRODUCT('Grain Sorghum'!$E$1:$N$1,'Grain Sorghum'!$E166:$N166),""))))</f>
        <v>6.1590467930260946</v>
      </c>
      <c r="J50" s="11">
        <f>IF($F$1="Corn",SUMPRODUCT(Corn!$E$1:$N$1,Corn!$E167:$N167),IF($F$1="Soybeans", SUMPRODUCT(Soybeans!$E$1:$N$1,Soybeans!$E167:$N167),IF($F$1="Wheat", SUMPRODUCT(Wheat!$E$1:$N$1,Wheat!$E167:$N167),IF($F$1="Grain Sorghum", SUMPRODUCT('Grain Sorghum'!$E$1:$N$1,'Grain Sorghum'!$E167:$N167),""))))</f>
        <v>6.0146616473233792</v>
      </c>
      <c r="K50" s="11">
        <f>IF($F$1="Corn",SUMPRODUCT(Corn!$E$1:$N$1,Corn!$E168:$N168),IF($F$1="Soybeans", SUMPRODUCT(Soybeans!$E$1:$N$1,Soybeans!$E168:$N168),IF($F$1="Wheat", SUMPRODUCT(Wheat!$E$1:$N$1,Wheat!$E168:$N168),IF($F$1="Grain Sorghum", SUMPRODUCT('Grain Sorghum'!$E$1:$N$1,'Grain Sorghum'!$E168:$N168),""))))</f>
        <v>6.1813589064501722</v>
      </c>
      <c r="L50" s="11">
        <f>IF($F$1="Corn",SUMPRODUCT(Corn!$E$1:$N$1,Corn!$E169:$N169),IF($F$1="Soybeans", SUMPRODUCT(Soybeans!$E$1:$N$1,Soybeans!$E169:$N169),IF($F$1="Wheat", SUMPRODUCT(Wheat!$E$1:$N$1,Wheat!$E169:$N169),IF($F$1="Grain Sorghum", SUMPRODUCT('Grain Sorghum'!$E$1:$N$1,'Grain Sorghum'!$E169:$N169),""))))</f>
        <v>7.5286395135441984</v>
      </c>
      <c r="M50" s="11">
        <f>IF($F$1="Corn",SUMPRODUCT(Corn!$E$1:$N$1,Corn!$E170:$N170),IF($F$1="Soybeans", SUMPRODUCT(Soybeans!$E$1:$N$1,Soybeans!$E170:$N170),IF($F$1="Wheat", SUMPRODUCT(Wheat!$E$1:$N$1,Wheat!$E170:$N170),IF($F$1="Grain Sorghum", SUMPRODUCT('Grain Sorghum'!$E$1:$N$1,'Grain Sorghum'!$E170:$N170),""))))</f>
        <v>7.9679390319175694</v>
      </c>
      <c r="N50" s="11">
        <f t="shared" si="7"/>
        <v>6.5121836617645075</v>
      </c>
      <c r="O50" s="11">
        <f t="shared" si="8"/>
        <v>6.0146616473233792</v>
      </c>
      <c r="P50" s="11">
        <f t="shared" si="9"/>
        <v>7.9679390319175694</v>
      </c>
      <c r="Q50" s="11">
        <f t="shared" si="10"/>
        <v>1.9532773845941902</v>
      </c>
      <c r="R50" s="12">
        <v>0</v>
      </c>
      <c r="S50" s="12">
        <v>0</v>
      </c>
      <c r="T50" s="12">
        <v>1</v>
      </c>
    </row>
    <row r="51" spans="1:20" x14ac:dyDescent="0.4">
      <c r="A51" t="s">
        <v>42</v>
      </c>
      <c r="B51" s="11">
        <f>IF($F$1="Corn",SUMPRODUCT(Corn!$E$1:$N$1,Corn!$E171:$N171),IF($F$1="Soybeans", SUMPRODUCT(Soybeans!$E$1:$N$1,Soybeans!$E171:$N171),IF($F$1="Wheat", SUMPRODUCT(Wheat!$E$1:$N$1,Wheat!$E171:$N171),IF($F$1="Grain Sorghum", SUMPRODUCT('Grain Sorghum'!$E$1:$N$1,'Grain Sorghum'!$E171:$N171),""))))</f>
        <v>7.469515722691253</v>
      </c>
      <c r="C51" s="11">
        <f>IF($F$1="Corn",SUMPRODUCT(Corn!$E$1:$N$1,Corn!$E172:$N172),IF($F$1="Soybeans", SUMPRODUCT(Soybeans!$E$1:$N$1,Soybeans!$E172:$N172),IF($F$1="Wheat", SUMPRODUCT(Wheat!$E$1:$N$1,Wheat!$E172:$N172),IF($F$1="Grain Sorghum", SUMPRODUCT('Grain Sorghum'!$E$1:$N$1,'Grain Sorghum'!$E172:$N172),""))))</f>
        <v>7.4116822577711208</v>
      </c>
      <c r="D51" s="11">
        <f>IF($F$1="Corn",SUMPRODUCT(Corn!$E$1:$N$1,Corn!$E173:$N173),IF($F$1="Soybeans", SUMPRODUCT(Soybeans!$E$1:$N$1,Soybeans!$E173:$N173),IF($F$1="Wheat", SUMPRODUCT(Wheat!$E$1:$N$1,Wheat!$E173:$N173),IF($F$1="Grain Sorghum", SUMPRODUCT('Grain Sorghum'!$E$1:$N$1,'Grain Sorghum'!$E173:$N173),""))))</f>
        <v>7.3772489129195566</v>
      </c>
      <c r="E51" s="11">
        <f>IF($F$1="Corn",SUMPRODUCT(Corn!$E$1:$N$1,Corn!$E174:$N174),IF($F$1="Soybeans", SUMPRODUCT(Soybeans!$E$1:$N$1,Soybeans!$E174:$N174),IF($F$1="Wheat", SUMPRODUCT(Wheat!$E$1:$N$1,Wheat!$E174:$N174),IF($F$1="Grain Sorghum", SUMPRODUCT('Grain Sorghum'!$E$1:$N$1,'Grain Sorghum'!$E174:$N174),""))))</f>
        <v>7.1761349084275139</v>
      </c>
      <c r="F51" s="11">
        <f>IF($F$1="Corn",SUMPRODUCT(Corn!$E$1:$N$1,Corn!$E175:$N175),IF($F$1="Soybeans", SUMPRODUCT(Soybeans!$E$1:$N$1,Soybeans!$E175:$N175),IF($F$1="Wheat", SUMPRODUCT(Wheat!$E$1:$N$1,Wheat!$E175:$N175),IF($F$1="Grain Sorghum", SUMPRODUCT('Grain Sorghum'!$E$1:$N$1,'Grain Sorghum'!$E175:$N175),""))))</f>
        <v>7.1829856517904203</v>
      </c>
      <c r="G51" s="11">
        <f>IF($F$1="Corn",SUMPRODUCT(Corn!$E$1:$N$1,Corn!$E176:$N176),IF($F$1="Soybeans", SUMPRODUCT(Soybeans!$E$1:$N$1,Soybeans!$E176:$N176),IF($F$1="Wheat", SUMPRODUCT(Wheat!$E$1:$N$1,Wheat!$E176:$N176),IF($F$1="Grain Sorghum", SUMPRODUCT('Grain Sorghum'!$E$1:$N$1,'Grain Sorghum'!$E176:$N176),""))))</f>
        <v>7.1123585501787865</v>
      </c>
      <c r="H51" s="11">
        <f>IF($F$1="Corn",SUMPRODUCT(Corn!$E$1:$N$1,Corn!$E177:$N177),IF($F$1="Soybeans", SUMPRODUCT(Soybeans!$E$1:$N$1,Soybeans!$E177:$N177),IF($F$1="Wheat", SUMPRODUCT(Wheat!$E$1:$N$1,Wheat!$E177:$N177),IF($F$1="Grain Sorghum", SUMPRODUCT('Grain Sorghum'!$E$1:$N$1,'Grain Sorghum'!$E177:$N177),""))))</f>
        <v>7.3054913778797834</v>
      </c>
      <c r="I51" s="11">
        <f>IF($F$1="Corn",SUMPRODUCT(Corn!$E$1:$N$1,Corn!$E178:$N178),IF($F$1="Soybeans", SUMPRODUCT(Soybeans!$E$1:$N$1,Soybeans!$E178:$N178),IF($F$1="Wheat", SUMPRODUCT(Wheat!$E$1:$N$1,Wheat!$E178:$N178),IF($F$1="Grain Sorghum", SUMPRODUCT('Grain Sorghum'!$E$1:$N$1,'Grain Sorghum'!$E178:$N178),""))))</f>
        <v>6.5746781538533599</v>
      </c>
      <c r="J51" s="11">
        <f>IF($F$1="Corn",SUMPRODUCT(Corn!$E$1:$N$1,Corn!$E179:$N179),IF($F$1="Soybeans", SUMPRODUCT(Soybeans!$E$1:$N$1,Soybeans!$E179:$N179),IF($F$1="Wheat", SUMPRODUCT(Wheat!$E$1:$N$1,Wheat!$E179:$N179),IF($F$1="Grain Sorghum", SUMPRODUCT('Grain Sorghum'!$E$1:$N$1,'Grain Sorghum'!$E179:$N179),""))))</f>
        <v>6.816100540727672</v>
      </c>
      <c r="K51" s="11">
        <f>IF($F$1="Corn",SUMPRODUCT(Corn!$E$1:$N$1,Corn!$E180:$N180),IF($F$1="Soybeans", SUMPRODUCT(Soybeans!$E$1:$N$1,Soybeans!$E180:$N180),IF($F$1="Wheat", SUMPRODUCT(Wheat!$E$1:$N$1,Wheat!$E180:$N180),IF($F$1="Grain Sorghum", SUMPRODUCT('Grain Sorghum'!$E$1:$N$1,'Grain Sorghum'!$E180:$N180),""))))</f>
        <v>7.0392775349660752</v>
      </c>
      <c r="L51" s="11">
        <f>IF($F$1="Corn",SUMPRODUCT(Corn!$E$1:$N$1,Corn!$E181:$N181),IF($F$1="Soybeans", SUMPRODUCT(Soybeans!$E$1:$N$1,Soybeans!$E181:$N181),IF($F$1="Wheat", SUMPRODUCT(Wheat!$E$1:$N$1,Wheat!$E181:$N181),IF($F$1="Grain Sorghum", SUMPRODUCT('Grain Sorghum'!$E$1:$N$1,'Grain Sorghum'!$E181:$N181),""))))</f>
        <v>6.6190494639796116</v>
      </c>
      <c r="M51" s="11">
        <f>IF($F$1="Corn",SUMPRODUCT(Corn!$E$1:$N$1,Corn!$E182:$N182),IF($F$1="Soybeans", SUMPRODUCT(Soybeans!$E$1:$N$1,Soybeans!$E182:$N182),IF($F$1="Wheat", SUMPRODUCT(Wheat!$E$1:$N$1,Wheat!$E182:$N182),IF($F$1="Grain Sorghum", SUMPRODUCT('Grain Sorghum'!$E$1:$N$1,'Grain Sorghum'!$E182:$N182),""))))</f>
        <v>5.9689958548644766</v>
      </c>
      <c r="N51" s="11">
        <f t="shared" si="7"/>
        <v>7.0044599108374683</v>
      </c>
      <c r="O51" s="11">
        <f t="shared" si="8"/>
        <v>5.9689958548644766</v>
      </c>
      <c r="P51" s="11">
        <f t="shared" si="9"/>
        <v>7.469515722691253</v>
      </c>
      <c r="Q51" s="11">
        <f t="shared" si="10"/>
        <v>1.5005198678267764</v>
      </c>
      <c r="R51" s="12">
        <v>0</v>
      </c>
      <c r="S51" s="12">
        <v>0</v>
      </c>
      <c r="T51" s="12">
        <v>1</v>
      </c>
    </row>
    <row r="52" spans="1:20" x14ac:dyDescent="0.4">
      <c r="A52" t="s">
        <v>44</v>
      </c>
      <c r="B52" s="11">
        <f>IF($F$1="Corn",SUMPRODUCT(Corn!$E$1:$N$1,Corn!$E183:$N183),IF($F$1="Soybeans", SUMPRODUCT(Soybeans!$E$1:$N$1,Soybeans!$E183:$N183),IF($F$1="Wheat", SUMPRODUCT(Wheat!$E$1:$N$1,Wheat!$E183:$N183),IF($F$1="Grain Sorghum", SUMPRODUCT('Grain Sorghum'!$E$1:$N$1,'Grain Sorghum'!$E183:$N183),""))))</f>
        <v>4.8469152072906496</v>
      </c>
      <c r="C52" s="11">
        <f>IF($F$1="Corn",SUMPRODUCT(Corn!$E$1:$N$1,Corn!$E184:$N184),IF($F$1="Soybeans", SUMPRODUCT(Soybeans!$E$1:$N$1,Soybeans!$E184:$N184),IF($F$1="Wheat", SUMPRODUCT(Wheat!$E$1:$N$1,Wheat!$E184:$N184),IF($F$1="Grain Sorghum", SUMPRODUCT('Grain Sorghum'!$E$1:$N$1,'Grain Sorghum'!$E184:$N184),""))))</f>
        <v>4.23899505362811</v>
      </c>
      <c r="D52" s="11">
        <f>IF($F$1="Corn",SUMPRODUCT(Corn!$E$1:$N$1,Corn!$E185:$N185),IF($F$1="Soybeans", SUMPRODUCT(Soybeans!$E$1:$N$1,Soybeans!$E185:$N185),IF($F$1="Wheat", SUMPRODUCT(Wheat!$E$1:$N$1,Wheat!$E185:$N185),IF($F$1="Grain Sorghum", SUMPRODUCT('Grain Sorghum'!$E$1:$N$1,'Grain Sorghum'!$E185:$N185),""))))</f>
        <v>4.0864742098413638</v>
      </c>
      <c r="E52" s="11">
        <f>IF($F$1="Corn",SUMPRODUCT(Corn!$E$1:$N$1,Corn!$E186:$N186),IF($F$1="Soybeans", SUMPRODUCT(Soybeans!$E$1:$N$1,Soybeans!$E186:$N186),IF($F$1="Wheat", SUMPRODUCT(Wheat!$E$1:$N$1,Wheat!$E186:$N186),IF($F$1="Grain Sorghum", SUMPRODUCT('Grain Sorghum'!$E$1:$N$1,'Grain Sorghum'!$E186:$N186),""))))</f>
        <v>4.1243933949838665</v>
      </c>
      <c r="F52" s="11">
        <f>IF($F$1="Corn",SUMPRODUCT(Corn!$E$1:$N$1,Corn!$E187:$N187),IF($F$1="Soybeans", SUMPRODUCT(Soybeans!$E$1:$N$1,Soybeans!$E187:$N187),IF($F$1="Wheat", SUMPRODUCT(Wheat!$E$1:$N$1,Wheat!$E187:$N187),IF($F$1="Grain Sorghum", SUMPRODUCT('Grain Sorghum'!$E$1:$N$1,'Grain Sorghum'!$E187:$N187),""))))</f>
        <v>4.0860931598585051</v>
      </c>
      <c r="G52" s="11">
        <f>IF($F$1="Corn",SUMPRODUCT(Corn!$E$1:$N$1,Corn!$E188:$N188),IF($F$1="Soybeans", SUMPRODUCT(Soybeans!$E$1:$N$1,Soybeans!$E188:$N188),IF($F$1="Wheat", SUMPRODUCT(Wheat!$E$1:$N$1,Wheat!$E188:$N188),IF($F$1="Grain Sorghum", SUMPRODUCT('Grain Sorghum'!$E$1:$N$1,'Grain Sorghum'!$E188:$N188),""))))</f>
        <v>4.340624999035807</v>
      </c>
      <c r="H52" s="11">
        <f>IF($F$1="Corn",SUMPRODUCT(Corn!$E$1:$N$1,Corn!$E189:$N189),IF($F$1="Soybeans", SUMPRODUCT(Soybeans!$E$1:$N$1,Soybeans!$E189:$N189),IF($F$1="Wheat", SUMPRODUCT(Wheat!$E$1:$N$1,Wheat!$E189:$N189),IF($F$1="Grain Sorghum", SUMPRODUCT('Grain Sorghum'!$E$1:$N$1,'Grain Sorghum'!$E189:$N189),""))))</f>
        <v>4.6258812206458311</v>
      </c>
      <c r="I52" s="11">
        <f>IF($F$1="Corn",SUMPRODUCT(Corn!$E$1:$N$1,Corn!$E190:$N190),IF($F$1="Soybeans", SUMPRODUCT(Soybeans!$E$1:$N$1,Soybeans!$E190:$N190),IF($F$1="Wheat", SUMPRODUCT(Wheat!$E$1:$N$1,Wheat!$E190:$N190),IF($F$1="Grain Sorghum", SUMPRODUCT('Grain Sorghum'!$E$1:$N$1,'Grain Sorghum'!$E190:$N190),""))))</f>
        <v>4.7996288237786882</v>
      </c>
      <c r="J52" s="11">
        <f>IF($F$1="Corn",SUMPRODUCT(Corn!$E$1:$N$1,Corn!$E191:$N191),IF($F$1="Soybeans", SUMPRODUCT(Soybeans!$E$1:$N$1,Soybeans!$E191:$N191),IF($F$1="Wheat", SUMPRODUCT(Wheat!$E$1:$N$1,Wheat!$E191:$N191),IF($F$1="Grain Sorghum", SUMPRODUCT('Grain Sorghum'!$E$1:$N$1,'Grain Sorghum'!$E191:$N191),""))))</f>
        <v>4.6695159670228765</v>
      </c>
      <c r="K52" s="11">
        <f>IF($F$1="Corn",SUMPRODUCT(Corn!$E$1:$N$1,Corn!$E192:$N192),IF($F$1="Soybeans", SUMPRODUCT(Soybeans!$E$1:$N$1,Soybeans!$E192:$N192),IF($F$1="Wheat", SUMPRODUCT(Wheat!$E$1:$N$1,Wheat!$E192:$N192),IF($F$1="Grain Sorghum", SUMPRODUCT('Grain Sorghum'!$E$1:$N$1,'Grain Sorghum'!$E192:$N192),""))))</f>
        <v>4.3482841887145938</v>
      </c>
      <c r="L52" s="11">
        <f>IF($F$1="Corn",SUMPRODUCT(Corn!$E$1:$N$1,Corn!$E193:$N193),IF($F$1="Soybeans", SUMPRODUCT(Soybeans!$E$1:$N$1,Soybeans!$E193:$N193),IF($F$1="Wheat", SUMPRODUCT(Wheat!$E$1:$N$1,Wheat!$E193:$N193),IF($F$1="Grain Sorghum", SUMPRODUCT('Grain Sorghum'!$E$1:$N$1,'Grain Sorghum'!$E193:$N193),""))))</f>
        <v>3.7963769595922576</v>
      </c>
      <c r="M52" s="11">
        <f>IF($F$1="Corn",SUMPRODUCT(Corn!$E$1:$N$1,Corn!$E194:$N194),IF($F$1="Soybeans", SUMPRODUCT(Soybeans!$E$1:$N$1,Soybeans!$E194:$N194),IF($F$1="Wheat", SUMPRODUCT(Wheat!$E$1:$N$1,Wheat!$E194:$N194),IF($F$1="Grain Sorghum", SUMPRODUCT('Grain Sorghum'!$E$1:$N$1,'Grain Sorghum'!$E194:$N194),""))))</f>
        <v>3.5466344610039924</v>
      </c>
      <c r="N52" s="11">
        <f t="shared" si="7"/>
        <v>4.2924848037830445</v>
      </c>
      <c r="O52" s="11">
        <f t="shared" si="8"/>
        <v>3.5466344610039924</v>
      </c>
      <c r="P52" s="11">
        <f t="shared" si="9"/>
        <v>4.8469152072906496</v>
      </c>
      <c r="Q52" s="11">
        <f t="shared" si="10"/>
        <v>1.3002807462866572</v>
      </c>
      <c r="R52" s="12">
        <v>0</v>
      </c>
      <c r="S52" s="12">
        <v>0</v>
      </c>
      <c r="T52" s="12">
        <v>1</v>
      </c>
    </row>
    <row r="53" spans="1:20" x14ac:dyDescent="0.4">
      <c r="A53" t="s">
        <v>46</v>
      </c>
      <c r="B53" s="11">
        <f>IF($F$1="Corn",SUMPRODUCT(Corn!$E$1:$N$1,Corn!$E195:$N195),IF($F$1="Soybeans", SUMPRODUCT(Soybeans!$E$1:$N$1,Soybeans!$E195:$N195),IF($F$1="Wheat", SUMPRODUCT(Wheat!$E$1:$N$1,Wheat!$E195:$N195),IF($F$1="Grain Sorghum", SUMPRODUCT('Grain Sorghum'!$E$1:$N$1,'Grain Sorghum'!$E195:$N195),""))))</f>
        <v>3.1557739285975996</v>
      </c>
      <c r="C53" s="11">
        <f>IF($F$1="Corn",SUMPRODUCT(Corn!$E$1:$N$1,Corn!$E196:$N196),IF($F$1="Soybeans", SUMPRODUCT(Soybeans!$E$1:$N$1,Soybeans!$E196:$N196),IF($F$1="Wheat", SUMPRODUCT(Wheat!$E$1:$N$1,Wheat!$E196:$N196),IF($F$1="Grain Sorghum", SUMPRODUCT('Grain Sorghum'!$E$1:$N$1,'Grain Sorghum'!$E196:$N196),""))))</f>
        <v>3.2040310109308523</v>
      </c>
      <c r="D53" s="11">
        <f>IF($F$1="Corn",SUMPRODUCT(Corn!$E$1:$N$1,Corn!$E197:$N197),IF($F$1="Soybeans", SUMPRODUCT(Soybeans!$E$1:$N$1,Soybeans!$E197:$N197),IF($F$1="Wheat", SUMPRODUCT(Wheat!$E$1:$N$1,Wheat!$E197:$N197),IF($F$1="Grain Sorghum", SUMPRODUCT('Grain Sorghum'!$E$1:$N$1,'Grain Sorghum'!$E197:$N197),""))))</f>
        <v>3.4690194494726287</v>
      </c>
      <c r="E53" s="11">
        <f>IF($F$1="Corn",SUMPRODUCT(Corn!$E$1:$N$1,Corn!$E198:$N198),IF($F$1="Soybeans", SUMPRODUCT(Soybeans!$E$1:$N$1,Soybeans!$E198:$N198),IF($F$1="Wheat", SUMPRODUCT(Wheat!$E$1:$N$1,Wheat!$E198:$N198),IF($F$1="Grain Sorghum", SUMPRODUCT('Grain Sorghum'!$E$1:$N$1,'Grain Sorghum'!$E198:$N198),""))))</f>
        <v>3.719319060821066</v>
      </c>
      <c r="F53" s="11">
        <f>IF($F$1="Corn",SUMPRODUCT(Corn!$E$1:$N$1,Corn!$E199:$N199),IF($F$1="Soybeans", SUMPRODUCT(Soybeans!$E$1:$N$1,Soybeans!$E199:$N199),IF($F$1="Wheat", SUMPRODUCT(Wheat!$E$1:$N$1,Wheat!$E199:$N199),IF($F$1="Grain Sorghum", SUMPRODUCT('Grain Sorghum'!$E$1:$N$1,'Grain Sorghum'!$E199:$N199),""))))</f>
        <v>3.6124401489893594</v>
      </c>
      <c r="G53" s="11">
        <f>IF($F$1="Corn",SUMPRODUCT(Corn!$E$1:$N$1,Corn!$E200:$N200),IF($F$1="Soybeans", SUMPRODUCT(Soybeans!$E$1:$N$1,Soybeans!$E200:$N200),IF($F$1="Wheat", SUMPRODUCT(Wheat!$E$1:$N$1,Wheat!$E200:$N200),IF($F$1="Grain Sorghum", SUMPRODUCT('Grain Sorghum'!$E$1:$N$1,'Grain Sorghum'!$E200:$N200),""))))</f>
        <v>3.6458998400408058</v>
      </c>
      <c r="H53" s="11">
        <f>IF($F$1="Corn",SUMPRODUCT(Corn!$E$1:$N$1,Corn!$E201:$N201),IF($F$1="Soybeans", SUMPRODUCT(Soybeans!$E$1:$N$1,Soybeans!$E201:$N201),IF($F$1="Wheat", SUMPRODUCT(Wheat!$E$1:$N$1,Wheat!$E201:$N201),IF($F$1="Grain Sorghum", SUMPRODUCT('Grain Sorghum'!$E$1:$N$1,'Grain Sorghum'!$E201:$N201),""))))</f>
        <v>3.6874223376001058</v>
      </c>
      <c r="I53" s="11">
        <f>IF($F$1="Corn",SUMPRODUCT(Corn!$E$1:$N$1,Corn!$E202:$N202),IF($F$1="Soybeans", SUMPRODUCT(Soybeans!$E$1:$N$1,Soybeans!$E202:$N202),IF($F$1="Wheat", SUMPRODUCT(Wheat!$E$1:$N$1,Wheat!$E202:$N202),IF($F$1="Grain Sorghum", SUMPRODUCT('Grain Sorghum'!$E$1:$N$1,'Grain Sorghum'!$E202:$N202),""))))</f>
        <v>3.5955148927922878</v>
      </c>
      <c r="J53" s="11">
        <f>IF($F$1="Corn",SUMPRODUCT(Corn!$E$1:$N$1,Corn!$E203:$N203),IF($F$1="Soybeans", SUMPRODUCT(Soybeans!$E$1:$N$1,Soybeans!$E203:$N203),IF($F$1="Wheat", SUMPRODUCT(Wheat!$E$1:$N$1,Wheat!$E203:$N203),IF($F$1="Grain Sorghum", SUMPRODUCT('Grain Sorghum'!$E$1:$N$1,'Grain Sorghum'!$E203:$N203),""))))</f>
        <v>3.4654747262300432</v>
      </c>
      <c r="K53" s="11">
        <f>IF($F$1="Corn",SUMPRODUCT(Corn!$E$1:$N$1,Corn!$E204:$N204),IF($F$1="Soybeans", SUMPRODUCT(Soybeans!$E$1:$N$1,Soybeans!$E204:$N204),IF($F$1="Wheat", SUMPRODUCT(Wheat!$E$1:$N$1,Wheat!$E204:$N204),IF($F$1="Grain Sorghum", SUMPRODUCT('Grain Sorghum'!$E$1:$N$1,'Grain Sorghum'!$E204:$N204),""))))</f>
        <v>3.4853645470722401</v>
      </c>
      <c r="L53" s="11">
        <f>IF($F$1="Corn",SUMPRODUCT(Corn!$E$1:$N$1,Corn!$E205:$N205),IF($F$1="Soybeans", SUMPRODUCT(Soybeans!$E$1:$N$1,Soybeans!$E205:$N205),IF($F$1="Wheat", SUMPRODUCT(Wheat!$E$1:$N$1,Wheat!$E205:$N205),IF($F$1="Grain Sorghum", SUMPRODUCT('Grain Sorghum'!$E$1:$N$1,'Grain Sorghum'!$E205:$N205),""))))</f>
        <v>3.9847791982750036</v>
      </c>
      <c r="M53" s="11">
        <f>IF($F$1="Corn",SUMPRODUCT(Corn!$E$1:$N$1,Corn!$E206:$N206),IF($F$1="Soybeans", SUMPRODUCT(Soybeans!$E$1:$N$1,Soybeans!$E206:$N206),IF($F$1="Wheat", SUMPRODUCT(Wheat!$E$1:$N$1,Wheat!$E206:$N206),IF($F$1="Grain Sorghum", SUMPRODUCT('Grain Sorghum'!$E$1:$N$1,'Grain Sorghum'!$E206:$N206),""))))</f>
        <v>3.4230913298842873</v>
      </c>
      <c r="N53" s="11">
        <f t="shared" si="7"/>
        <v>3.5373442058921896</v>
      </c>
      <c r="O53" s="11">
        <f t="shared" si="8"/>
        <v>3.1557739285975996</v>
      </c>
      <c r="P53" s="11">
        <f t="shared" si="9"/>
        <v>3.9847791982750036</v>
      </c>
      <c r="Q53" s="11">
        <f t="shared" ref="Q53:Q64" si="11">P53-O53</f>
        <v>0.82900526967740396</v>
      </c>
      <c r="R53" s="12">
        <v>0</v>
      </c>
      <c r="S53" s="12">
        <v>0</v>
      </c>
      <c r="T53" s="12">
        <v>1</v>
      </c>
    </row>
    <row r="54" spans="1:20" x14ac:dyDescent="0.4">
      <c r="A54" t="s">
        <v>267</v>
      </c>
      <c r="B54" s="11">
        <f>IF($F$1="Corn",SUMPRODUCT(Corn!$E$1:$N$1,Corn!$E207:$N207),IF($F$1="Soybeans",SUMPRODUCT(Soybeans!$E$1:$N$1,Soybeans!$E207:$N207),IF($F$1="Wheat",SUMPRODUCT(Wheat!$E$1:$N$1,Wheat!$E207:$N207),IF($F$1="Grain Sorghum",SUMPRODUCT('Grain Sorghum'!$E$1:$N$1,'Grain Sorghum'!$E207:$N207),""))))</f>
        <v>3.4700066901464512</v>
      </c>
      <c r="C54" s="11">
        <f>IF($F$1="Corn",SUMPRODUCT(Corn!$E$1:$N$1,Corn!$E208:$N208),IF($F$1="Soybeans",SUMPRODUCT(Soybeans!$E$1:$N$1,Soybeans!$E208:$N208),IF($F$1="Wheat",SUMPRODUCT(Wheat!$E$1:$N$1,Wheat!$E208:$N208),IF($F$1="Grain Sorghum",SUMPRODUCT('Grain Sorghum'!$E$1:$N$1,'Grain Sorghum'!$E208:$N208),""))))</f>
        <v>3.5395093991536148</v>
      </c>
      <c r="D54" s="11">
        <f>IF($F$1="Corn",SUMPRODUCT(Corn!$E$1:$N$1,Corn!$E209:$N209),IF($F$1="Soybeans",SUMPRODUCT(Soybeans!$E$1:$N$1,Soybeans!$E209:$N209),IF($F$1="Wheat",SUMPRODUCT(Wheat!$E$1:$N$1,Wheat!$E209:$N209),IF($F$1="Grain Sorghum",SUMPRODUCT('Grain Sorghum'!$E$1:$N$1,'Grain Sorghum'!$E209:$N209),""))))</f>
        <v>3.4124964248810032</v>
      </c>
      <c r="E54" s="11">
        <f>IF($F$1="Corn",SUMPRODUCT(Corn!$E$1:$N$1,Corn!$E210:$N210),IF($F$1="Soybeans",SUMPRODUCT(Soybeans!$E$1:$N$1,Soybeans!$E210:$N210),IF($F$1="Wheat",SUMPRODUCT(Wheat!$E$1:$N$1,Wheat!$E210:$N210),IF($F$1="Grain Sorghum",SUMPRODUCT('Grain Sorghum'!$E$1:$N$1,'Grain Sorghum'!$E210:$N210),""))))</f>
        <v>3.3509255441096233</v>
      </c>
      <c r="F54" s="11">
        <f>IF($F$1="Corn",SUMPRODUCT(Corn!$E$1:$N$1,Corn!$E211:$N211),IF($F$1="Soybeans",SUMPRODUCT(Soybeans!$E$1:$N$1,Soybeans!$E211:$N211),IF($F$1="Wheat",SUMPRODUCT(Wheat!$E$1:$N$1,Wheat!$E211:$N211),IF($F$1="Grain Sorghum",SUMPRODUCT('Grain Sorghum'!$E$1:$N$1,'Grain Sorghum'!$E211:$N211),""))))</f>
        <v>3.2924364336794572</v>
      </c>
      <c r="G54" s="11">
        <f>IF($F$1="Corn",SUMPRODUCT(Corn!$E$1:$N$1,Corn!$E212:$N212),IF($F$1="Soybeans",SUMPRODUCT(Soybeans!$E$1:$N$1,Soybeans!$E212:$N212),IF($F$1="Wheat",SUMPRODUCT(Wheat!$E$1:$N$1,Wheat!$E212:$N212),IF($F$1="Grain Sorghum",SUMPRODUCT('Grain Sorghum'!$E$1:$N$1,'Grain Sorghum'!$E212:$N212),""))))</f>
        <v>3.3224961403154629</v>
      </c>
      <c r="H54" s="11">
        <f>IF($F$1="Corn",SUMPRODUCT(Corn!$E$1:$N$1,Corn!$E213:$N213),IF($F$1="Soybeans",SUMPRODUCT(Soybeans!$E$1:$N$1,Soybeans!$E213:$N213),IF($F$1="Wheat",SUMPRODUCT(Wheat!$E$1:$N$1,Wheat!$E213:$N213),IF($F$1="Grain Sorghum",SUMPRODUCT('Grain Sorghum'!$E$1:$N$1,'Grain Sorghum'!$E213:$N213),""))))</f>
        <v>3.2570395847195805</v>
      </c>
      <c r="I54" s="11">
        <f>IF($F$1="Corn",SUMPRODUCT(Corn!$E$1:$N$1,Corn!$E214:$N214),IF($F$1="Soybeans",SUMPRODUCT(Soybeans!$E$1:$N$1,Soybeans!$E214:$N214),IF($F$1="Wheat",SUMPRODUCT(Wheat!$E$1:$N$1,Wheat!$E214:$N214),IF($F$1="Grain Sorghum",SUMPRODUCT('Grain Sorghum'!$E$1:$N$1,'Grain Sorghum'!$E214:$N214),""))))</f>
        <v>3.3493929308521659</v>
      </c>
      <c r="J54" s="11">
        <f>IF($F$1="Corn",SUMPRODUCT(Corn!$E$1:$N$1,Corn!$E215:$N215),IF($F$1="Soybeans",SUMPRODUCT(Soybeans!$E$1:$N$1,Soybeans!$E215:$N215),IF($F$1="Wheat",SUMPRODUCT(Wheat!$E$1:$N$1,Wheat!$E215:$N215),IF($F$1="Grain Sorghum",SUMPRODUCT('Grain Sorghum'!$E$1:$N$1,'Grain Sorghum'!$E215:$N215),""))))</f>
        <v>3.4212050700036465</v>
      </c>
      <c r="K54" s="11">
        <f>IF($F$1="Corn",SUMPRODUCT(Corn!$E$1:$N$1,Corn!$E216:$N216),IF($F$1="Soybeans",SUMPRODUCT(Soybeans!$E$1:$N$1,Soybeans!$E216:$N216),IF($F$1="Wheat",SUMPRODUCT(Wheat!$E$1:$N$1,Wheat!$E216:$N216),IF($F$1="Grain Sorghum",SUMPRODUCT('Grain Sorghum'!$E$1:$N$1,'Grain Sorghum'!$E216:$N216),""))))</f>
        <v>3.5776734139865893</v>
      </c>
      <c r="L54" s="11">
        <f>IF($F$1="Corn",SUMPRODUCT(Corn!$E$1:$N$1,Corn!$E217:$N217),IF($F$1="Soybeans",SUMPRODUCT(Soybeans!$E$1:$N$1,Soybeans!$E217:$N217),IF($F$1="Wheat",SUMPRODUCT(Wheat!$E$1:$N$1,Wheat!$E217:$N217),IF($F$1="Grain Sorghum",SUMPRODUCT('Grain Sorghum'!$E$1:$N$1,'Grain Sorghum'!$E217:$N217),""))))</f>
        <v>2.9163468277191726</v>
      </c>
      <c r="M54" s="11">
        <f>IF($F$1="Corn",SUMPRODUCT(Corn!$E$1:$N$1,Corn!$E218:$N218),IF($F$1="Soybeans",SUMPRODUCT(Soybeans!$E$1:$N$1,Soybeans!$E218:$N218),IF($F$1="Wheat",SUMPRODUCT(Wheat!$E$1:$N$1,Wheat!$E218:$N218),IF($F$1="Grain Sorghum",SUMPRODUCT('Grain Sorghum'!$E$1:$N$1,'Grain Sorghum'!$E218:$N218),""))))</f>
        <v>2.7000645672909478</v>
      </c>
      <c r="N54" s="11">
        <f t="shared" ref="N54:N58" si="12">AVERAGE(B54:M54)</f>
        <v>3.3007994189048104</v>
      </c>
      <c r="O54" s="11">
        <f t="shared" si="8"/>
        <v>2.7000645672909478</v>
      </c>
      <c r="P54" s="11">
        <f t="shared" si="9"/>
        <v>3.5776734139865893</v>
      </c>
      <c r="Q54" s="11">
        <f t="shared" si="11"/>
        <v>0.87760884669564154</v>
      </c>
      <c r="R54" s="12">
        <v>0</v>
      </c>
      <c r="S54" s="12">
        <v>0</v>
      </c>
      <c r="T54" s="12">
        <v>1</v>
      </c>
    </row>
    <row r="55" spans="1:20" x14ac:dyDescent="0.4">
      <c r="A55" t="s">
        <v>303</v>
      </c>
      <c r="B55" s="11">
        <f>IF($F$1="Corn",SUMPRODUCT(Corn!$E$1:$N$1,Corn!$E219:$N219),IF($F$1="Soybeans",SUMPRODUCT(Soybeans!$E$1:$N$1,Soybeans!$E219:$N219),IF($F$1="Wheat",SUMPRODUCT(Wheat!$E$1:$N$1,Wheat!$E219:$N219),IF($F$1="Grain Sorghum",SUMPRODUCT('Grain Sorghum'!$E$1:$N$1,'Grain Sorghum'!$E219:$N219),""))))</f>
        <v>2.7515900147572139</v>
      </c>
      <c r="C55" s="11">
        <f>IF($F$1="Corn",SUMPRODUCT(Corn!$E$1:$N$1,Corn!$E220:$N220),IF($F$1="Soybeans",SUMPRODUCT(Soybeans!$E$1:$N$1,Soybeans!$E220:$N220),IF($F$1="Wheat",SUMPRODUCT(Wheat!$E$1:$N$1,Wheat!$E220:$N220),IF($F$1="Grain Sorghum",SUMPRODUCT('Grain Sorghum'!$E$1:$N$1,'Grain Sorghum'!$E220:$N220),""))))</f>
        <v>2.8815120308669573</v>
      </c>
      <c r="D55" s="11">
        <f>IF($F$1="Corn",SUMPRODUCT(Corn!$E$1:$N$1,Corn!$E221:$N221),IF($F$1="Soybeans",SUMPRODUCT(Soybeans!$E$1:$N$1,Soybeans!$E221:$N221),IF($F$1="Wheat",SUMPRODUCT(Wheat!$E$1:$N$1,Wheat!$E221:$N221),IF($F$1="Grain Sorghum",SUMPRODUCT('Grain Sorghum'!$E$1:$N$1,'Grain Sorghum'!$E221:$N221),""))))</f>
        <v>2.83860887502951</v>
      </c>
      <c r="E55" s="11">
        <f>IF($F$1="Corn",SUMPRODUCT(Corn!$E$1:$N$1,Corn!$E222:$N222),IF($F$1="Soybeans",SUMPRODUCT(Soybeans!$E$1:$N$1,Soybeans!$E222:$N222),IF($F$1="Wheat",SUMPRODUCT(Wheat!$E$1:$N$1,Wheat!$E222:$N222),IF($F$1="Grain Sorghum",SUMPRODUCT('Grain Sorghum'!$E$1:$N$1,'Grain Sorghum'!$E222:$N222),""))))</f>
        <v>2.9035814233105297</v>
      </c>
      <c r="F55" s="11">
        <f>IF($F$1="Corn",SUMPRODUCT(Corn!$E$1:$N$1,Corn!$E223:$N223),IF($F$1="Soybeans",SUMPRODUCT(Soybeans!$E$1:$N$1,Soybeans!$E223:$N223),IF($F$1="Wheat",SUMPRODUCT(Wheat!$E$1:$N$1,Wheat!$E223:$N223),IF($F$1="Grain Sorghum",SUMPRODUCT('Grain Sorghum'!$E$1:$N$1,'Grain Sorghum'!$E223:$N223),""))))</f>
        <v>3.0289980272910433</v>
      </c>
      <c r="G55" s="11">
        <f>IF($F$1="Corn",SUMPRODUCT(Corn!$E$1:$N$1,Corn!$E224:$N224),IF($F$1="Soybeans",SUMPRODUCT(Soybeans!$E$1:$N$1,Soybeans!$E224:$N224),IF($F$1="Wheat",SUMPRODUCT(Wheat!$E$1:$N$1,Wheat!$E224:$N224),IF($F$1="Grain Sorghum",SUMPRODUCT('Grain Sorghum'!$E$1:$N$1,'Grain Sorghum'!$E224:$N224),""))))</f>
        <v>3.1353836330916267</v>
      </c>
      <c r="H55" s="11">
        <f>IF($F$1="Corn",SUMPRODUCT(Corn!$E$1:$N$1,Corn!$E225:$N225),IF($F$1="Soybeans",SUMPRODUCT(Soybeans!$E$1:$N$1,Soybeans!$E225:$N225),IF($F$1="Wheat",SUMPRODUCT(Wheat!$E$1:$N$1,Wheat!$E225:$N225),IF($F$1="Grain Sorghum",SUMPRODUCT('Grain Sorghum'!$E$1:$N$1,'Grain Sorghum'!$E225:$N225),""))))</f>
        <v>3.0479195720069212</v>
      </c>
      <c r="I55" s="11">
        <f>IF($F$1="Corn",SUMPRODUCT(Corn!$E$1:$N$1,Corn!$E226:$N226),IF($F$1="Soybeans",SUMPRODUCT(Soybeans!$E$1:$N$1,Soybeans!$E226:$N226),IF($F$1="Wheat",SUMPRODUCT(Wheat!$E$1:$N$1,Wheat!$E226:$N226),IF($F$1="Grain Sorghum",SUMPRODUCT('Grain Sorghum'!$E$1:$N$1,'Grain Sorghum'!$E226:$N226),""))))</f>
        <v>3.0647981823422015</v>
      </c>
      <c r="J55" s="11">
        <f>IF($F$1="Corn",SUMPRODUCT(Corn!$E$1:$N$1,Corn!$E227:$N227),IF($F$1="Soybeans",SUMPRODUCT(Soybeans!$E$1:$N$1,Soybeans!$E227:$N227),IF($F$1="Wheat",SUMPRODUCT(Wheat!$E$1:$N$1,Wheat!$E227:$N227),IF($F$1="Grain Sorghum",SUMPRODUCT('Grain Sorghum'!$E$1:$N$1,'Grain Sorghum'!$E227:$N227),""))))</f>
        <v>3.1959261273830779</v>
      </c>
      <c r="K55" s="11">
        <f>IF($F$1="Corn",SUMPRODUCT(Corn!$E$1:$N$1,Corn!$E228:$N228),IF($F$1="Soybeans",SUMPRODUCT(Soybeans!$E$1:$N$1,Soybeans!$E228:$N228),IF($F$1="Wheat",SUMPRODUCT(Wheat!$E$1:$N$1,Wheat!$E228:$N228),IF($F$1="Grain Sorghum",SUMPRODUCT('Grain Sorghum'!$E$1:$N$1,'Grain Sorghum'!$E228:$N228),""))))</f>
        <v>3.2956108549139</v>
      </c>
      <c r="L55" s="11">
        <f>IF($F$1="Corn",SUMPRODUCT(Corn!$E$1:$N$1,Corn!$E229:$N229),IF($F$1="Soybeans",SUMPRODUCT(Soybeans!$E$1:$N$1,Soybeans!$E229:$N229),IF($F$1="Wheat",SUMPRODUCT(Wheat!$E$1:$N$1,Wheat!$E229:$N229),IF($F$1="Grain Sorghum",SUMPRODUCT('Grain Sorghum'!$E$1:$N$1,'Grain Sorghum'!$E229:$N229),""))))</f>
        <v>3.3802797247479845</v>
      </c>
      <c r="M55" s="11">
        <f>IF($F$1="Corn",SUMPRODUCT(Corn!$E$1:$N$1,Corn!$E230:$N230),IF($F$1="Soybeans",SUMPRODUCT(Soybeans!$E$1:$N$1,Soybeans!$E230:$N230),IF($F$1="Wheat",SUMPRODUCT(Wheat!$E$1:$N$1,Wheat!$E230:$N230),IF($F$1="Grain Sorghum",SUMPRODUCT('Grain Sorghum'!$E$1:$N$1,'Grain Sorghum'!$E230:$N230),""))))</f>
        <v>3.1269793939693891</v>
      </c>
      <c r="N55" s="11">
        <f t="shared" si="12"/>
        <v>3.0542656549758633</v>
      </c>
      <c r="O55" s="11">
        <f t="shared" ref="O55" si="13">MIN(B55:M55)</f>
        <v>2.7515900147572139</v>
      </c>
      <c r="P55" s="11">
        <f t="shared" si="9"/>
        <v>3.3802797247479845</v>
      </c>
      <c r="Q55" s="11">
        <f t="shared" si="11"/>
        <v>0.62868970999077067</v>
      </c>
      <c r="R55" s="12">
        <v>0</v>
      </c>
      <c r="S55" s="12">
        <v>1</v>
      </c>
      <c r="T55" s="12">
        <v>1</v>
      </c>
    </row>
    <row r="56" spans="1:20" x14ac:dyDescent="0.4">
      <c r="A56" t="s">
        <v>305</v>
      </c>
      <c r="B56" s="11">
        <f>IF($F$1="Corn",SUMPRODUCT(Corn!$E$1:$N$1,Corn!$E231:$N231),IF($F$1="Soybeans",SUMPRODUCT(Soybeans!$E$1:$N$1,Soybeans!$E231:$N231),IF($F$1="Wheat",SUMPRODUCT(Wheat!$E$1:$N$1,Wheat!$E231:$N231),IF($F$1="Grain Sorghum",SUMPRODUCT('Grain Sorghum'!$E$1:$N$1,'Grain Sorghum'!$E231:$N231),""))))</f>
        <v>3.1047375673490394</v>
      </c>
      <c r="C56" s="11">
        <f>IF($F$1="Corn",SUMPRODUCT(Corn!$E$1:$N$1,Corn!$E232:$N232),IF($F$1="Soybeans",SUMPRODUCT(Soybeans!$E$1:$N$1,Soybeans!$E232:$N232),IF($F$1="Wheat",SUMPRODUCT(Wheat!$E$1:$N$1,Wheat!$E232:$N232),IF($F$1="Grain Sorghum",SUMPRODUCT('Grain Sorghum'!$E$1:$N$1,'Grain Sorghum'!$E232:$N232),""))))</f>
        <v>3.0454557712920414</v>
      </c>
      <c r="D56" s="11">
        <f>IF($F$1="Corn",SUMPRODUCT(Corn!$E$1:$N$1,Corn!$E233:$N233),IF($F$1="Soybeans",SUMPRODUCT(Soybeans!$E$1:$N$1,Soybeans!$E233:$N233),IF($F$1="Wheat",SUMPRODUCT(Wheat!$E$1:$N$1,Wheat!$E233:$N233),IF($F$1="Grain Sorghum",SUMPRODUCT('Grain Sorghum'!$E$1:$N$1,'Grain Sorghum'!$E233:$N233),""))))</f>
        <v>3.0597638379996397</v>
      </c>
      <c r="E56" s="11">
        <f>IF($F$1="Corn",SUMPRODUCT(Corn!$E$1:$N$1,Corn!$E234:$N234),IF($F$1="Soybeans",SUMPRODUCT(Soybeans!$E$1:$N$1,Soybeans!$E234:$N234),IF($F$1="Wheat",SUMPRODUCT(Wheat!$E$1:$N$1,Wheat!$E234:$N234),IF($F$1="Grain Sorghum",SUMPRODUCT('Grain Sorghum'!$E$1:$N$1,'Grain Sorghum'!$E234:$N234),""))))</f>
        <v>3.1082760913759877</v>
      </c>
      <c r="F56" s="11">
        <f>IF($F$1="Corn",SUMPRODUCT(Corn!$E$1:$N$1,Corn!$E235:$N235),IF($F$1="Soybeans",SUMPRODUCT(Soybeans!$E$1:$N$1,Soybeans!$E235:$N235),IF($F$1="Wheat",SUMPRODUCT(Wheat!$E$1:$N$1,Wheat!$E235:$N235),IF($F$1="Grain Sorghum",SUMPRODUCT('Grain Sorghum'!$E$1:$N$1,'Grain Sorghum'!$E235:$N235),""))))</f>
        <v>3.1775126631634252</v>
      </c>
      <c r="G56" s="11">
        <f>IF($F$1="Corn",SUMPRODUCT(Corn!$E$1:$N$1,Corn!$E236:$N236),IF($F$1="Soybeans",SUMPRODUCT(Soybeans!$E$1:$N$1,Soybeans!$E236:$N236),IF($F$1="Wheat",SUMPRODUCT(Wheat!$E$1:$N$1,Wheat!$E236:$N236),IF($F$1="Grain Sorghum",SUMPRODUCT('Grain Sorghum'!$E$1:$N$1,'Grain Sorghum'!$E236:$N236),""))))</f>
        <v>3.335281127427955</v>
      </c>
      <c r="H56" s="11">
        <f>IF($F$1="Corn",SUMPRODUCT(Corn!$E$1:$N$1,Corn!$E237:$N237),IF($F$1="Soybeans",SUMPRODUCT(Soybeans!$E$1:$N$1,Soybeans!$E237:$N237),IF($F$1="Wheat",SUMPRODUCT(Wheat!$E$1:$N$1,Wheat!$E237:$N237),IF($F$1="Grain Sorghum",SUMPRODUCT('Grain Sorghum'!$E$1:$N$1,'Grain Sorghum'!$E237:$N237),""))))</f>
        <v>3.4288142575557465</v>
      </c>
      <c r="I56" s="11">
        <f>IF($F$1="Corn",SUMPRODUCT(Corn!$E$1:$N$1,Corn!$E238:$N238),IF($F$1="Soybeans",SUMPRODUCT(Soybeans!$E$1:$N$1,Soybeans!$E238:$N238),IF($F$1="Wheat",SUMPRODUCT(Wheat!$E$1:$N$1,Wheat!$E238:$N238),IF($F$1="Grain Sorghum",SUMPRODUCT('Grain Sorghum'!$E$1:$N$1,'Grain Sorghum'!$E238:$N238),""))))</f>
        <v>3.4806811958957433</v>
      </c>
      <c r="J56" s="11">
        <f>IF($F$1="Corn",SUMPRODUCT(Corn!$E$1:$N$1,Corn!$E239:$N239),IF($F$1="Soybeans",SUMPRODUCT(Soybeans!$E$1:$N$1,Soybeans!$E239:$N239),IF($F$1="Wheat",SUMPRODUCT(Wheat!$E$1:$N$1,Wheat!$E239:$N239),IF($F$1="Grain Sorghum",SUMPRODUCT('Grain Sorghum'!$E$1:$N$1,'Grain Sorghum'!$E239:$N239),""))))</f>
        <v>3.6601364493302286</v>
      </c>
      <c r="K56" s="11">
        <f>IF($F$1="Corn",SUMPRODUCT(Corn!$E$1:$N$1,Corn!$E240:$N240),IF($F$1="Soybeans",SUMPRODUCT(Soybeans!$E$1:$N$1,Soybeans!$E240:$N240),IF($F$1="Wheat",SUMPRODUCT(Wheat!$E$1:$N$1,Wheat!$E240:$N240),IF($F$1="Grain Sorghum",SUMPRODUCT('Grain Sorghum'!$E$1:$N$1,'Grain Sorghum'!$E240:$N240),""))))</f>
        <v>3.3699088415959104</v>
      </c>
      <c r="L56" s="11">
        <f>IF($F$1="Corn",SUMPRODUCT(Corn!$E$1:$N$1,Corn!$E241:$N241),IF($F$1="Soybeans",SUMPRODUCT(Soybeans!$E$1:$N$1,Soybeans!$E241:$N241),IF($F$1="Wheat",SUMPRODUCT(Wheat!$E$1:$N$1,Wheat!$E241:$N241),IF($F$1="Grain Sorghum",SUMPRODUCT('Grain Sorghum'!$E$1:$N$1,'Grain Sorghum'!$E241:$N241),""))))</f>
        <v>3.2562282153430342</v>
      </c>
      <c r="M56" s="11">
        <f>IF($F$1="Corn",SUMPRODUCT(Corn!$E$1:$N$1,Corn!$E242:$N242),IF($F$1="Soybeans",SUMPRODUCT(Soybeans!$E$1:$N$1,Soybeans!$E242:$N242),IF($F$1="Wheat",SUMPRODUCT(Wheat!$E$1:$N$1,Wheat!$E242:$N242),IF($F$1="Grain Sorghum",SUMPRODUCT('Grain Sorghum'!$E$1:$N$1,'Grain Sorghum'!$E242:$N242),""))))</f>
        <v>3.377974681691541</v>
      </c>
      <c r="N56" s="11">
        <f t="shared" si="12"/>
        <v>3.2837308916683576</v>
      </c>
      <c r="O56" s="11">
        <f t="shared" ref="O56:O64" si="14">MIN(B56:M56)</f>
        <v>3.0454557712920414</v>
      </c>
      <c r="P56" s="11">
        <f t="shared" ref="P56:P64" si="15">MAX(B56:M56)</f>
        <v>3.6601364493302286</v>
      </c>
      <c r="Q56" s="11">
        <f t="shared" si="11"/>
        <v>0.61468067803818727</v>
      </c>
      <c r="R56" s="12">
        <v>0</v>
      </c>
      <c r="S56" s="12">
        <v>1</v>
      </c>
      <c r="T56" s="12">
        <v>1</v>
      </c>
    </row>
    <row r="57" spans="1:20" x14ac:dyDescent="0.4">
      <c r="A57" t="s">
        <v>306</v>
      </c>
      <c r="B57" s="11">
        <f>IF($F$1="Corn",SUMPRODUCT(Corn!$E$1:$N$1,Corn!$E243:$N243),IF($F$1="Soybeans",SUMPRODUCT(Soybeans!$E$1:$N$1,Soybeans!$E243:$N243),IF($F$1="Wheat",SUMPRODUCT(Wheat!$E$1:$N$1,Wheat!$E243:$N243),IF($F$1="Grain Sorghum",SUMPRODUCT('Grain Sorghum'!$E$1:$N$1,'Grain Sorghum'!$E243:$N243),""))))</f>
        <v>3.2581233159313356</v>
      </c>
      <c r="C57" s="11">
        <f>IF($F$1="Corn",SUMPRODUCT(Corn!$E$1:$N$1,Corn!$E244:$N244),IF($F$1="Soybeans",SUMPRODUCT(Soybeans!$E$1:$N$1,Soybeans!$E244:$N244),IF($F$1="Wheat",SUMPRODUCT(Wheat!$E$1:$N$1,Wheat!$E244:$N244),IF($F$1="Grain Sorghum",SUMPRODUCT('Grain Sorghum'!$E$1:$N$1,'Grain Sorghum'!$E244:$N244),""))))</f>
        <v>3.3297761728137321</v>
      </c>
      <c r="D57" s="11">
        <f>IF($F$1="Corn",SUMPRODUCT(Corn!$E$1:$N$1,Corn!$E245:$N245),IF($F$1="Soybeans",SUMPRODUCT(Soybeans!$E$1:$N$1,Soybeans!$E245:$N245),IF($F$1="Wheat",SUMPRODUCT(Wheat!$E$1:$N$1,Wheat!$E245:$N245),IF($F$1="Grain Sorghum",SUMPRODUCT('Grain Sorghum'!$E$1:$N$1,'Grain Sorghum'!$E245:$N245),""))))</f>
        <v>3.3608824970662257</v>
      </c>
      <c r="E57" s="11">
        <f>IF($F$1="Corn",SUMPRODUCT(Corn!$E$1:$N$1,Corn!$E246:$N246),IF($F$1="Soybeans",SUMPRODUCT(Soybeans!$E$1:$N$1,Soybeans!$E246:$N246),IF($F$1="Wheat",SUMPRODUCT(Wheat!$E$1:$N$1,Wheat!$E246:$N246),IF($F$1="Grain Sorghum",SUMPRODUCT('Grain Sorghum'!$E$1:$N$1,'Grain Sorghum'!$E246:$N246),""))))</f>
        <v>3.475479721178643</v>
      </c>
      <c r="F57" s="11">
        <f>IF($F$1="Corn",SUMPRODUCT(Corn!$E$1:$N$1,Corn!$E247:$N247),IF($F$1="Soybeans",SUMPRODUCT(Soybeans!$E$1:$N$1,Soybeans!$E247:$N247),IF($F$1="Wheat",SUMPRODUCT(Wheat!$E$1:$N$1,Wheat!$E247:$N247),IF($F$1="Grain Sorghum",SUMPRODUCT('Grain Sorghum'!$E$1:$N$1,'Grain Sorghum'!$E247:$N247),""))))</f>
        <v>3.4773631320985334</v>
      </c>
      <c r="G57" s="11">
        <f>IF($F$1="Corn",SUMPRODUCT(Corn!$E$1:$N$1,Corn!$E248:$N248),IF($F$1="Soybeans",SUMPRODUCT(Soybeans!$E$1:$N$1,Soybeans!$E248:$N248),IF($F$1="Wheat",SUMPRODUCT(Wheat!$E$1:$N$1,Wheat!$E248:$N248),IF($F$1="Grain Sorghum",SUMPRODUCT('Grain Sorghum'!$E$1:$N$1,'Grain Sorghum'!$E248:$N248),""))))</f>
        <v>3.4627539969861698</v>
      </c>
      <c r="H57" s="11">
        <f>IF($F$1="Corn",SUMPRODUCT(Corn!$E$1:$N$1,Corn!$E249:$N249),IF($F$1="Soybeans",SUMPRODUCT(Soybeans!$E$1:$N$1,Soybeans!$E249:$N249),IF($F$1="Wheat",SUMPRODUCT(Wheat!$E$1:$N$1,Wheat!$E249:$N249),IF($F$1="Grain Sorghum",SUMPRODUCT('Grain Sorghum'!$E$1:$N$1,'Grain Sorghum'!$E249:$N249),""))))</f>
        <v>3.4150242878280523</v>
      </c>
      <c r="I57" s="11">
        <f>IF($F$1="Corn",SUMPRODUCT(Corn!$E$1:$N$1,Corn!$E250:$N250),IF($F$1="Soybeans",SUMPRODUCT(Soybeans!$E$1:$N$1,Soybeans!$E250:$N250),IF($F$1="Wheat",SUMPRODUCT(Wheat!$E$1:$N$1,Wheat!$E250:$N250),IF($F$1="Grain Sorghum",SUMPRODUCT('Grain Sorghum'!$E$1:$N$1,'Grain Sorghum'!$E250:$N250),""))))</f>
        <v>3.3094272832919578</v>
      </c>
      <c r="J57" s="11">
        <f>IF($F$1="Corn",SUMPRODUCT(Corn!$E$1:$N$1,Corn!$E251:$N251),IF($F$1="Soybeans",SUMPRODUCT(Soybeans!$E$1:$N$1,Soybeans!$E251:$N251),IF($F$1="Wheat",SUMPRODUCT(Wheat!$E$1:$N$1,Wheat!$E251:$N251),IF($F$1="Grain Sorghum",SUMPRODUCT('Grain Sorghum'!$E$1:$N$1,'Grain Sorghum'!$E251:$N251),""))))</f>
        <v>3.5053003403183087</v>
      </c>
      <c r="K57" s="11">
        <f>IF($F$1="Corn",SUMPRODUCT(Corn!$E$1:$N$1,Corn!$E252:$N252),IF($F$1="Soybeans",SUMPRODUCT(Soybeans!$E$1:$N$1,Soybeans!$E252:$N252),IF($F$1="Wheat",SUMPRODUCT(Wheat!$E$1:$N$1,Wheat!$E252:$N252),IF($F$1="Grain Sorghum",SUMPRODUCT('Grain Sorghum'!$E$1:$N$1,'Grain Sorghum'!$E252:$N252),""))))</f>
        <v>4.0483115259981579</v>
      </c>
      <c r="L57" s="11">
        <f>IF($F$1="Corn",SUMPRODUCT(Corn!$E$1:$N$1,Corn!$E253:$N253),IF($F$1="Soybeans",SUMPRODUCT(Soybeans!$E$1:$N$1,Soybeans!$E253:$N253),IF($F$1="Wheat",SUMPRODUCT(Wheat!$E$1:$N$1,Wheat!$E253:$N253),IF($F$1="Grain Sorghum",SUMPRODUCT('Grain Sorghum'!$E$1:$N$1,'Grain Sorghum'!$E253:$N253),""))))</f>
        <v>4.020899632443979</v>
      </c>
      <c r="M57" s="11">
        <f>IF($F$1="Corn",SUMPRODUCT(Corn!$E$1:$N$1,Corn!$E254:$N254),IF($F$1="Soybeans",SUMPRODUCT(Soybeans!$E$1:$N$1,Soybeans!$E254:$N254),IF($F$1="Wheat",SUMPRODUCT(Wheat!$E$1:$N$1,Wheat!$E254:$N254),IF($F$1="Grain Sorghum",SUMPRODUCT('Grain Sorghum'!$E$1:$N$1,'Grain Sorghum'!$E254:$N254),""))))</f>
        <v>3.5019778083260937</v>
      </c>
      <c r="N57" s="11">
        <f t="shared" si="12"/>
        <v>3.5137766428567656</v>
      </c>
      <c r="O57" s="11">
        <f t="shared" si="14"/>
        <v>3.2581233159313356</v>
      </c>
      <c r="P57" s="11">
        <f t="shared" si="15"/>
        <v>4.0483115259981579</v>
      </c>
      <c r="Q57" s="11">
        <f t="shared" si="11"/>
        <v>0.79018821006682227</v>
      </c>
      <c r="R57" s="12">
        <v>0</v>
      </c>
      <c r="S57" s="12">
        <v>1</v>
      </c>
      <c r="T57" s="12">
        <v>1</v>
      </c>
    </row>
    <row r="58" spans="1:20" x14ac:dyDescent="0.4">
      <c r="A58" t="s">
        <v>307</v>
      </c>
      <c r="B58" s="11">
        <f>IF($F$1="Corn",SUMPRODUCT(Corn!$E$1:$N$1,Corn!$E255:$N255),IF($F$1="Soybeans",SUMPRODUCT(Soybeans!$E$1:$N$1,Soybeans!$E255:$N255),IF($F$1="Wheat",SUMPRODUCT(Wheat!$E$1:$N$1,Wheat!$E255:$N255),IF($F$1="Grain Sorghum",SUMPRODUCT('Grain Sorghum'!$E$1:$N$1,'Grain Sorghum'!$E255:$N255),""))))</f>
        <v>3.3942633047598285</v>
      </c>
      <c r="C58" s="11">
        <f>IF($F$1="Corn",SUMPRODUCT(Corn!$E$1:$N$1,Corn!$E256:$N256),IF($F$1="Soybeans",SUMPRODUCT(Soybeans!$E$1:$N$1,Soybeans!$E256:$N256),IF($F$1="Wheat",SUMPRODUCT(Wheat!$E$1:$N$1,Wheat!$E256:$N256),IF($F$1="Grain Sorghum",SUMPRODUCT('Grain Sorghum'!$E$1:$N$1,'Grain Sorghum'!$E256:$N256),""))))</f>
        <v>3.6201206935478707</v>
      </c>
      <c r="D58" s="11">
        <f>IF($F$1="Corn",SUMPRODUCT(Corn!$E$1:$N$1,Corn!$E257:$N257),IF($F$1="Soybeans",SUMPRODUCT(Soybeans!$E$1:$N$1,Soybeans!$E257:$N257),IF($F$1="Wheat",SUMPRODUCT(Wheat!$E$1:$N$1,Wheat!$E257:$N257),IF($F$1="Grain Sorghum",SUMPRODUCT('Grain Sorghum'!$E$1:$N$1,'Grain Sorghum'!$E257:$N257),""))))</f>
        <v>3.471755055917634</v>
      </c>
      <c r="E58" s="11">
        <f>IF($F$1="Corn",SUMPRODUCT(Corn!$E$1:$N$1,Corn!$E258:$N258),IF($F$1="Soybeans",SUMPRODUCT(Soybeans!$E$1:$N$1,Soybeans!$E258:$N258),IF($F$1="Wheat",SUMPRODUCT(Wheat!$E$1:$N$1,Wheat!$E258:$N258),IF($F$1="Grain Sorghum",SUMPRODUCT('Grain Sorghum'!$E$1:$N$1,'Grain Sorghum'!$E258:$N258),""))))</f>
        <v>3.5357633151260077</v>
      </c>
      <c r="F58" s="11">
        <f>IF($F$1="Corn",SUMPRODUCT(Corn!$E$1:$N$1,Corn!$E259:$N259),IF($F$1="Soybeans",SUMPRODUCT(Soybeans!$E$1:$N$1,Soybeans!$E259:$N259),IF($F$1="Wheat",SUMPRODUCT(Wheat!$E$1:$N$1,Wheat!$E259:$N259),IF($F$1="Grain Sorghum",SUMPRODUCT('Grain Sorghum'!$E$1:$N$1,'Grain Sorghum'!$E259:$N259),""))))</f>
        <v>3.6252216650414342</v>
      </c>
      <c r="G58" s="11">
        <f>IF($F$1="Corn",SUMPRODUCT(Corn!$E$1:$N$1,Corn!$E260:$N260),IF($F$1="Soybeans",SUMPRODUCT(Soybeans!$E$1:$N$1,Soybeans!$E260:$N260),IF($F$1="Wheat",SUMPRODUCT(Wheat!$E$1:$N$1,Wheat!$E260:$N260),IF($F$1="Grain Sorghum",SUMPRODUCT('Grain Sorghum'!$E$1:$N$1,'Grain Sorghum'!$E260:$N260),""))))</f>
        <v>3.5734509391001663</v>
      </c>
      <c r="H58" s="11">
        <f>IF($F$1="Corn",SUMPRODUCT(Corn!$E$1:$N$1,Corn!$E261:$N261),IF($F$1="Soybeans",SUMPRODUCT(Soybeans!$E$1:$N$1,Soybeans!$E261:$N261),IF($F$1="Wheat",SUMPRODUCT(Wheat!$E$1:$N$1,Wheat!$E261:$N261),IF($F$1="Grain Sorghum",SUMPRODUCT('Grain Sorghum'!$E$1:$N$1,'Grain Sorghum'!$E261:$N261),""))))</f>
        <v>3.3756651025137172</v>
      </c>
      <c r="I58" s="11">
        <f>IF($F$1="Corn",SUMPRODUCT(Corn!$E$1:$N$1,Corn!$E262:$N262),IF($F$1="Soybeans",SUMPRODUCT(Soybeans!$E$1:$N$1,Soybeans!$E262:$N262),IF($F$1="Wheat",SUMPRODUCT(Wheat!$E$1:$N$1,Wheat!$E262:$N262),IF($F$1="Grain Sorghum",SUMPRODUCT('Grain Sorghum'!$E$1:$N$1,'Grain Sorghum'!$E262:$N262),""))))</f>
        <v>2.9604073935782762</v>
      </c>
      <c r="J58" s="11">
        <f>IF($F$1="Corn",SUMPRODUCT(Corn!$E$1:$N$1,Corn!$E263:$N263),IF($F$1="Soybeans",SUMPRODUCT(Soybeans!$E$1:$N$1,Soybeans!$E263:$N263),IF($F$1="Wheat",SUMPRODUCT(Wheat!$E$1:$N$1,Wheat!$E263:$N263),IF($F$1="Grain Sorghum",SUMPRODUCT('Grain Sorghum'!$E$1:$N$1,'Grain Sorghum'!$E263:$N263),""))))</f>
        <v>2.9074204695175299</v>
      </c>
      <c r="K58" s="11">
        <f>IF($F$1="Corn",SUMPRODUCT(Corn!$E$1:$N$1,Corn!$E264:$N264),IF($F$1="Soybeans",SUMPRODUCT(Soybeans!$E$1:$N$1,Soybeans!$E264:$N264),IF($F$1="Wheat",SUMPRODUCT(Wheat!$E$1:$N$1,Wheat!$E264:$N264),IF($F$1="Grain Sorghum",SUMPRODUCT('Grain Sorghum'!$E$1:$N$1,'Grain Sorghum'!$E264:$N264),""))))</f>
        <v>3.0400066134634982</v>
      </c>
      <c r="L58" s="11">
        <f>IF($F$1="Corn",SUMPRODUCT(Corn!$E$1:$N$1,Corn!$E265:$N265),IF($F$1="Soybeans",SUMPRODUCT(Soybeans!$E$1:$N$1,Soybeans!$E265:$N265),IF($F$1="Wheat",SUMPRODUCT(Wheat!$E$1:$N$1,Wheat!$E265:$N265),IF($F$1="Grain Sorghum",SUMPRODUCT('Grain Sorghum'!$E$1:$N$1,'Grain Sorghum'!$E265:$N265),""))))</f>
        <v>3.1936394052500185</v>
      </c>
      <c r="M58" s="11">
        <f>IF($F$1="Corn",SUMPRODUCT(Corn!$E$1:$N$1,Corn!$E266:$N266),IF($F$1="Soybeans",SUMPRODUCT(Soybeans!$E$1:$N$1,Soybeans!$E266:$N266),IF($F$1="Wheat",SUMPRODUCT(Wheat!$E$1:$N$1,Wheat!$E266:$N266),IF($F$1="Grain Sorghum",SUMPRODUCT('Grain Sorghum'!$E$1:$N$1,'Grain Sorghum'!$E266:$N266),""))))</f>
        <v>3.1145118816232302</v>
      </c>
      <c r="N58" s="11">
        <f t="shared" si="12"/>
        <v>3.3176854866199341</v>
      </c>
      <c r="O58" s="11">
        <f t="shared" si="14"/>
        <v>2.9074204695175299</v>
      </c>
      <c r="P58" s="11">
        <f t="shared" si="15"/>
        <v>3.6252216650414342</v>
      </c>
      <c r="Q58" s="11">
        <f t="shared" si="11"/>
        <v>0.71780119552390431</v>
      </c>
      <c r="R58" s="12">
        <v>0</v>
      </c>
      <c r="S58" s="12">
        <v>1</v>
      </c>
      <c r="T58" s="12">
        <v>1</v>
      </c>
    </row>
    <row r="59" spans="1:20" x14ac:dyDescent="0.4">
      <c r="A59" t="s">
        <v>308</v>
      </c>
      <c r="B59" s="11">
        <f>IF($F$1="Corn",SUMPRODUCT(Corn!$E$1:$N$1,Corn!$E267:$N267),IF($F$1="Soybeans",SUMPRODUCT(Soybeans!$E$1:$N$1,Soybeans!$E267:$N267),IF($F$1="Wheat",SUMPRODUCT(Wheat!$E$1:$N$1,Wheat!$E267:$N267),IF($F$1="Grain Sorghum",SUMPRODUCT('Grain Sorghum'!$E$1:$N$1,'Grain Sorghum'!$E267:$N267),""))))</f>
        <v>3.4702415155089401</v>
      </c>
      <c r="C59" s="11">
        <f>IF($F$1="Corn",SUMPRODUCT(Corn!$E$1:$N$1,Corn!$E268:$N268),IF($F$1="Soybeans",SUMPRODUCT(Soybeans!$E$1:$N$1,Soybeans!$E268:$N268),IF($F$1="Wheat",SUMPRODUCT(Wheat!$E$1:$N$1,Wheat!$E268:$N268),IF($F$1="Grain Sorghum",SUMPRODUCT('Grain Sorghum'!$E$1:$N$1,'Grain Sorghum'!$E268:$N268),""))))</f>
        <v>3.8884557869969583</v>
      </c>
      <c r="D59" s="11">
        <f>IF($F$1="Corn",SUMPRODUCT(Corn!$E$1:$N$1,Corn!$E269:$N269),IF($F$1="Soybeans",SUMPRODUCT(Soybeans!$E$1:$N$1,Soybeans!$E269:$N269),IF($F$1="Wheat",SUMPRODUCT(Wheat!$E$1:$N$1,Wheat!$E269:$N269),IF($F$1="Grain Sorghum",SUMPRODUCT('Grain Sorghum'!$E$1:$N$1,'Grain Sorghum'!$E269:$N269),""))))</f>
        <v>4.117984446626318</v>
      </c>
      <c r="E59" s="11">
        <f>IF($F$1="Corn",SUMPRODUCT(Corn!$E$1:$N$1,Corn!$E270:$N270),IF($F$1="Soybeans",SUMPRODUCT(Soybeans!$E$1:$N$1,Soybeans!$E270:$N270),IF($F$1="Wheat",SUMPRODUCT(Wheat!$E$1:$N$1,Wheat!$E270:$N270),IF($F$1="Grain Sorghum",SUMPRODUCT('Grain Sorghum'!$E$1:$N$1,'Grain Sorghum'!$E270:$N270),""))))</f>
        <v>4.3348257463675086</v>
      </c>
      <c r="F59" s="11">
        <f>IF($F$1="Corn",SUMPRODUCT(Corn!$E$1:$N$1,Corn!$E271:$N271),IF($F$1="Soybeans",SUMPRODUCT(Soybeans!$E$1:$N$1,Soybeans!$E271:$N271),IF($F$1="Wheat",SUMPRODUCT(Wheat!$E$1:$N$1,Wheat!$E271:$N271),IF($F$1="Grain Sorghum",SUMPRODUCT('Grain Sorghum'!$E$1:$N$1,'Grain Sorghum'!$E271:$N271),""))))</f>
        <v>5.1168951124578088</v>
      </c>
      <c r="G59" s="11">
        <f>IF($F$1="Corn",SUMPRODUCT(Corn!$E$1:$N$1,Corn!$E272:$N272),IF($F$1="Soybeans",SUMPRODUCT(Soybeans!$E$1:$N$1,Soybeans!$E272:$N272),IF($F$1="Wheat",SUMPRODUCT(Wheat!$E$1:$N$1,Wheat!$E272:$N272),IF($F$1="Grain Sorghum",SUMPRODUCT('Grain Sorghum'!$E$1:$N$1,'Grain Sorghum'!$E272:$N272),""))))</f>
        <v>5.4369099007022088</v>
      </c>
      <c r="H59" s="11">
        <f>IF($F$1="Corn",SUMPRODUCT(Corn!$E$1:$N$1,Corn!$E273:$N273),IF($F$1="Soybeans",SUMPRODUCT(Soybeans!$E$1:$N$1,Soybeans!$E273:$N273),IF($F$1="Wheat",SUMPRODUCT(Wheat!$E$1:$N$1,Wheat!$E273:$N273),IF($F$1="Grain Sorghum",SUMPRODUCT('Grain Sorghum'!$E$1:$N$1,'Grain Sorghum'!$E273:$N273),""))))</f>
        <v>5.4438374939560887</v>
      </c>
      <c r="I59" s="11">
        <f>IF($F$1="Corn",SUMPRODUCT(Corn!$E$1:$N$1,Corn!$E274:$N274),IF($F$1="Soybeans",SUMPRODUCT(Soybeans!$E$1:$N$1,Soybeans!$E274:$N274),IF($F$1="Wheat",SUMPRODUCT(Wheat!$E$1:$N$1,Wheat!$E274:$N274),IF($F$1="Grain Sorghum",SUMPRODUCT('Grain Sorghum'!$E$1:$N$1,'Grain Sorghum'!$E274:$N274),""))))</f>
        <v>6.1229236573663375</v>
      </c>
      <c r="J59" s="11">
        <f>IF($F$1="Corn",SUMPRODUCT(Corn!$E$1:$N$1,Corn!$E275:$N275),IF($F$1="Soybeans",SUMPRODUCT(Soybeans!$E$1:$N$1,Soybeans!$E275:$N275),IF($F$1="Wheat",SUMPRODUCT(Wheat!$E$1:$N$1,Wheat!$E275:$N275),IF($F$1="Grain Sorghum",SUMPRODUCT('Grain Sorghum'!$E$1:$N$1,'Grain Sorghum'!$E275:$N275),""))))</f>
        <v>6.9863801318388257</v>
      </c>
      <c r="K59" s="11">
        <f>IF($F$1="Corn",SUMPRODUCT(Corn!$E$1:$N$1,Corn!$E276:$N276),IF($F$1="Soybeans",SUMPRODUCT(Soybeans!$E$1:$N$1,Soybeans!$E276:$N276),IF($F$1="Wheat",SUMPRODUCT(Wheat!$E$1:$N$1,Wheat!$E276:$N276),IF($F$1="Grain Sorghum",SUMPRODUCT('Grain Sorghum'!$E$1:$N$1,'Grain Sorghum'!$E276:$N276),""))))</f>
        <v>6.8033353640651644</v>
      </c>
      <c r="L59" s="11">
        <f>IF($F$1="Corn",SUMPRODUCT(Corn!$E$1:$N$1,Corn!$E277:$N277),IF($F$1="Soybeans",SUMPRODUCT(Soybeans!$E$1:$N$1,Soybeans!$E277:$N277),IF($F$1="Wheat",SUMPRODUCT(Wheat!$E$1:$N$1,Wheat!$E277:$N277),IF($F$1="Grain Sorghum",SUMPRODUCT('Grain Sorghum'!$E$1:$N$1,'Grain Sorghum'!$E277:$N277),""))))</f>
        <v>6.3134397177913142</v>
      </c>
      <c r="M59" s="11">
        <f>IF($F$1="Corn",SUMPRODUCT(Corn!$E$1:$N$1,Corn!$E278:$N278),IF($F$1="Soybeans",SUMPRODUCT(Soybeans!$E$1:$N$1,Soybeans!$E278:$N278),IF($F$1="Wheat",SUMPRODUCT(Wheat!$E$1:$N$1,Wheat!$E278:$N278),IF($F$1="Grain Sorghum",SUMPRODUCT('Grain Sorghum'!$E$1:$N$1,'Grain Sorghum'!$E278:$N278),""))))</f>
        <v>6.0178431454826802</v>
      </c>
      <c r="N59" s="11">
        <f>AVERAGE(B59:M59)</f>
        <v>5.3377560015966798</v>
      </c>
      <c r="O59" s="11">
        <f t="shared" si="14"/>
        <v>3.4702415155089401</v>
      </c>
      <c r="P59" s="11">
        <f t="shared" si="15"/>
        <v>6.9863801318388257</v>
      </c>
      <c r="Q59" s="11">
        <f t="shared" si="11"/>
        <v>3.5161386163298856</v>
      </c>
      <c r="R59" s="12">
        <v>0</v>
      </c>
      <c r="S59" s="12">
        <v>1</v>
      </c>
      <c r="T59" s="12">
        <v>1</v>
      </c>
    </row>
    <row r="60" spans="1:20" x14ac:dyDescent="0.4">
      <c r="A60" t="s">
        <v>309</v>
      </c>
      <c r="B60" s="11">
        <f>IF($F$1="Corn",SUMPRODUCT(Corn!$E$1:$N$1,Corn!$E279:$N279),IF($F$1="Soybeans",SUMPRODUCT(Soybeans!$E$1:$N$1,Soybeans!$E279:$N279),IF($F$1="Wheat",SUMPRODUCT(Wheat!$E$1:$N$1,Wheat!$E279:$N279),IF($F$1="Grain Sorghum",SUMPRODUCT('Grain Sorghum'!$E$1:$N$1,'Grain Sorghum'!$E279:$N279),""))))</f>
        <v>5.2014247841831862</v>
      </c>
      <c r="C60" s="11">
        <f>IF($F$1="Corn",SUMPRODUCT(Corn!$E$1:$N$1,Corn!$E280:$N280),IF($F$1="Soybeans",SUMPRODUCT(Soybeans!$E$1:$N$1,Soybeans!$E280:$N280),IF($F$1="Wheat",SUMPRODUCT(Wheat!$E$1:$N$1,Wheat!$E280:$N280),IF($F$1="Grain Sorghum",SUMPRODUCT('Grain Sorghum'!$E$1:$N$1,'Grain Sorghum'!$E280:$N280),""))))</f>
        <v>5.2634248606218446</v>
      </c>
      <c r="D60" s="11">
        <f>IF($F$1="Corn",SUMPRODUCT(Corn!$E$1:$N$1,Corn!$E281:$N281),IF($F$1="Soybeans",SUMPRODUCT(Soybeans!$E$1:$N$1,Soybeans!$E281:$N281),IF($F$1="Wheat",SUMPRODUCT(Wheat!$E$1:$N$1,Wheat!$E281:$N281),IF($F$1="Grain Sorghum",SUMPRODUCT('Grain Sorghum'!$E$1:$N$1,'Grain Sorghum'!$E281:$N281),""))))</f>
        <v>5.7263368407765185</v>
      </c>
      <c r="E60" s="11">
        <f>IF($F$1="Corn",SUMPRODUCT(Corn!$E$1:$N$1,Corn!$E282:$N282),IF($F$1="Soybeans",SUMPRODUCT(Soybeans!$E$1:$N$1,Soybeans!$E282:$N282),IF($F$1="Wheat",SUMPRODUCT(Wheat!$E$1:$N$1,Wheat!$E282:$N282),IF($F$1="Grain Sorghum",SUMPRODUCT('Grain Sorghum'!$E$1:$N$1,'Grain Sorghum'!$E282:$N282),""))))</f>
        <v>5.9246523161668048</v>
      </c>
      <c r="F60" s="11">
        <f>IF($F$1="Corn",SUMPRODUCT(Corn!$E$1:$N$1,Corn!$E283:$N283),IF($F$1="Soybeans",SUMPRODUCT(Soybeans!$E$1:$N$1,Soybeans!$E283:$N283),IF($F$1="Wheat",SUMPRODUCT(Wheat!$E$1:$N$1,Wheat!$E283:$N283),IF($F$1="Grain Sorghum",SUMPRODUCT('Grain Sorghum'!$E$1:$N$1,'Grain Sorghum'!$E283:$N283),""))))</f>
        <v>6.1191546909356616</v>
      </c>
      <c r="G60" s="11">
        <f>IF($F$1="Corn",SUMPRODUCT(Corn!$E$1:$N$1,Corn!$E284:$N284),IF($F$1="Soybeans",SUMPRODUCT(Soybeans!$E$1:$N$1,Soybeans!$E284:$N284),IF($F$1="Wheat",SUMPRODUCT(Wheat!$E$1:$N$1,Wheat!$E284:$N284),IF($F$1="Grain Sorghum",SUMPRODUCT('Grain Sorghum'!$E$1:$N$1,'Grain Sorghum'!$E284:$N284),""))))</f>
        <v>6.5465573829007653</v>
      </c>
      <c r="H60" s="11">
        <f>IF($F$1="Corn",SUMPRODUCT(Corn!$E$1:$N$1,Corn!$E285:$N285),IF($F$1="Soybeans",SUMPRODUCT(Soybeans!$E$1:$N$1,Soybeans!$E285:$N285),IF($F$1="Wheat",SUMPRODUCT(Wheat!$E$1:$N$1,Wheat!$E285:$N285),IF($F$1="Grain Sorghum",SUMPRODUCT('Grain Sorghum'!$E$1:$N$1,'Grain Sorghum'!$E285:$N285),""))))</f>
        <v>7.1862314112662649</v>
      </c>
      <c r="I60" s="11">
        <f>IF($F$1="Corn",SUMPRODUCT(Corn!$E$1:$N$1,Corn!$E286:$N286),IF($F$1="Soybeans",SUMPRODUCT(Soybeans!$E$1:$N$1,Soybeans!$E286:$N286),IF($F$1="Wheat",SUMPRODUCT(Wheat!$E$1:$N$1,Wheat!$E286:$N286),IF($F$1="Grain Sorghum",SUMPRODUCT('Grain Sorghum'!$E$1:$N$1,'Grain Sorghum'!$E286:$N286),""))))</f>
        <v>7.9045439740703856</v>
      </c>
      <c r="J60" s="11">
        <f>IF($F$1="Corn",SUMPRODUCT(Corn!$E$1:$N$1,Corn!$E287:$N287),IF($F$1="Soybeans",SUMPRODUCT(Soybeans!$E$1:$N$1,Soybeans!$E287:$N287),IF($F$1="Wheat",SUMPRODUCT(Wheat!$E$1:$N$1,Wheat!$E287:$N287),IF($F$1="Grain Sorghum",SUMPRODUCT('Grain Sorghum'!$E$1:$N$1,'Grain Sorghum'!$E287:$N287),""))))</f>
        <v>7.9548421860533303</v>
      </c>
      <c r="K60" s="11">
        <f>IF($F$1="Corn",SUMPRODUCT(Corn!$E$1:$N$1,Corn!$E288:$N288),IF($F$1="Soybeans",SUMPRODUCT(Soybeans!$E$1:$N$1,Soybeans!$E288:$N288),IF($F$1="Wheat",SUMPRODUCT(Wheat!$E$1:$N$1,Wheat!$E288:$N288),IF($F$1="Grain Sorghum",SUMPRODUCT('Grain Sorghum'!$E$1:$N$1,'Grain Sorghum'!$E288:$N288),""))))</f>
        <v>7.9123733231226607</v>
      </c>
      <c r="L60" s="11">
        <f>IF($F$1="Corn",SUMPRODUCT(Corn!$E$1:$N$1,Corn!$E289:$N289),IF($F$1="Soybeans",SUMPRODUCT(Soybeans!$E$1:$N$1,Soybeans!$E289:$N289),IF($F$1="Wheat",SUMPRODUCT(Wheat!$E$1:$N$1,Wheat!$E289:$N289),IF($F$1="Grain Sorghum",SUMPRODUCT('Grain Sorghum'!$E$1:$N$1,'Grain Sorghum'!$E289:$N289),""))))</f>
        <v>7.1527853774153476</v>
      </c>
      <c r="M60" s="11">
        <f>IF($F$1="Corn",SUMPRODUCT(Corn!$E$1:$N$1,Corn!$E290:$N290),IF($F$1="Soybeans",SUMPRODUCT(Soybeans!$E$1:$N$1,Soybeans!$E290:$N290),IF($F$1="Wheat",SUMPRODUCT(Wheat!$E$1:$N$1,Wheat!$E290:$N290),IF($F$1="Grain Sorghum",SUMPRODUCT('Grain Sorghum'!$E$1:$N$1,'Grain Sorghum'!$E290:$N290),""))))</f>
        <v>7.219929328308007</v>
      </c>
      <c r="N60" s="11">
        <f>AVERAGE(B60:M60)</f>
        <v>6.6760213729850655</v>
      </c>
      <c r="O60" s="11">
        <f t="shared" si="14"/>
        <v>5.2014247841831862</v>
      </c>
      <c r="P60" s="11">
        <f t="shared" si="15"/>
        <v>7.9548421860533303</v>
      </c>
      <c r="Q60" s="11">
        <f t="shared" si="11"/>
        <v>2.7534174018701441</v>
      </c>
      <c r="R60" s="12">
        <v>1</v>
      </c>
      <c r="S60" s="12">
        <v>1</v>
      </c>
      <c r="T60" s="12">
        <v>1</v>
      </c>
    </row>
    <row r="61" spans="1:20" x14ac:dyDescent="0.4">
      <c r="A61" t="s">
        <v>312</v>
      </c>
      <c r="B61" s="11">
        <f>IF($F$1="Corn",SUMPRODUCT(Corn!$E$1:$N$1,Corn!$E291:$N291),IF($F$1="Soybeans",SUMPRODUCT(Soybeans!$E$1:$N$1,Soybeans!$E291:$N291),IF($F$1="Wheat",SUMPRODUCT(Wheat!$E$1:$N$1,Wheat!$E291:$N291),IF($F$1="Grain Sorghum",SUMPRODUCT('Grain Sorghum'!$E$1:$N$1,'Grain Sorghum'!$E291:$N291),""))))</f>
        <v>7.5154564499360399</v>
      </c>
      <c r="C61" s="11">
        <f>IF($F$1="Corn",SUMPRODUCT(Corn!$E$1:$N$1,Corn!$E292:$N292),IF($F$1="Soybeans",SUMPRODUCT(Soybeans!$E$1:$N$1,Soybeans!$E292:$N292),IF($F$1="Wheat",SUMPRODUCT(Wheat!$E$1:$N$1,Wheat!$E292:$N292),IF($F$1="Grain Sorghum",SUMPRODUCT('Grain Sorghum'!$E$1:$N$1,'Grain Sorghum'!$E292:$N292),""))))</f>
        <v>7.636470585555033</v>
      </c>
      <c r="D61" s="11">
        <f>IF($F$1="Corn",SUMPRODUCT(Corn!$E$1:$N$1,Corn!$E293:$N293),IF($F$1="Soybeans",SUMPRODUCT(Soybeans!$E$1:$N$1,Soybeans!$E293:$N293),IF($F$1="Wheat",SUMPRODUCT(Wheat!$E$1:$N$1,Wheat!$E293:$N293),IF($F$1="Grain Sorghum",SUMPRODUCT('Grain Sorghum'!$E$1:$N$1,'Grain Sorghum'!$E293:$N293),""))))</f>
        <v>7.5913714868203614</v>
      </c>
      <c r="E61" s="11">
        <f>IF($F$1="Corn",SUMPRODUCT(Corn!$E$1:$N$1,Corn!$E294:$N294),IF($F$1="Soybeans",SUMPRODUCT(Soybeans!$E$1:$N$1,Soybeans!$E294:$N294),IF($F$1="Wheat",SUMPRODUCT(Wheat!$E$1:$N$1,Wheat!$E294:$N294),IF($F$1="Grain Sorghum",SUMPRODUCT('Grain Sorghum'!$E$1:$N$1,'Grain Sorghum'!$E294:$N294),""))))</f>
        <v>7.4099119323378977</v>
      </c>
      <c r="F61" s="11">
        <f>IF($F$1="Corn",SUMPRODUCT(Corn!$E$1:$N$1,Corn!$E295:$N295),IF($F$1="Soybeans",SUMPRODUCT(Soybeans!$E$1:$N$1,Soybeans!$E295:$N295),IF($F$1="Wheat",SUMPRODUCT(Wheat!$E$1:$N$1,Wheat!$E295:$N295),IF($F$1="Grain Sorghum",SUMPRODUCT('Grain Sorghum'!$E$1:$N$1,'Grain Sorghum'!$E295:$N295),""))))</f>
        <v>7.3697805586049565</v>
      </c>
      <c r="G61" s="11">
        <f>IF($F$1="Corn",SUMPRODUCT(Corn!$E$1:$N$1,Corn!$E296:$N296),IF($F$1="Soybeans",SUMPRODUCT(Soybeans!$E$1:$N$1,Soybeans!$E296:$N296),IF($F$1="Wheat",SUMPRODUCT(Wheat!$E$1:$N$1,Wheat!$E296:$N296),IF($F$1="Grain Sorghum",SUMPRODUCT('Grain Sorghum'!$E$1:$N$1,'Grain Sorghum'!$E296:$N296),""))))</f>
        <v>7.4355067523750096</v>
      </c>
      <c r="H61" s="11">
        <f>IF($F$1="Corn",SUMPRODUCT(Corn!$E$1:$N$1,Corn!$E297:$N297),IF($F$1="Soybeans",SUMPRODUCT(Soybeans!$E$1:$N$1,Soybeans!$E297:$N297),IF($F$1="Wheat",SUMPRODUCT(Wheat!$E$1:$N$1,Wheat!$E297:$N297),IF($F$1="Grain Sorghum",SUMPRODUCT('Grain Sorghum'!$E$1:$N$1,'Grain Sorghum'!$E297:$N297),""))))</f>
        <v>6.8830047850113187</v>
      </c>
      <c r="I61" s="11">
        <f>IF($F$1="Corn",SUMPRODUCT(Corn!$E$1:$N$1,Corn!$E298:$N298),IF($F$1="Soybeans",SUMPRODUCT(Soybeans!$E$1:$N$1,Soybeans!$E298:$N298),IF($F$1="Wheat",SUMPRODUCT(Wheat!$E$1:$N$1,Wheat!$E298:$N298),IF($F$1="Grain Sorghum",SUMPRODUCT('Grain Sorghum'!$E$1:$N$1,'Grain Sorghum'!$E298:$N298),""))))</f>
        <v>7.0641172603432958</v>
      </c>
      <c r="J61" s="11">
        <f>IF($F$1="Corn",SUMPRODUCT(Corn!$E$1:$N$1,Corn!$E299:$N299),IF($F$1="Soybeans",SUMPRODUCT(Soybeans!$E$1:$N$1,Soybeans!$E299:$N299),IF($F$1="Wheat",SUMPRODUCT(Wheat!$E$1:$N$1,Wheat!$E299:$N299),IF($F$1="Grain Sorghum",SUMPRODUCT('Grain Sorghum'!$E$1:$N$1,'Grain Sorghum'!$E299:$N299),""))))</f>
        <v>6.542922520301711</v>
      </c>
      <c r="K61" s="11">
        <f>IF($F$1="Corn",SUMPRODUCT(Corn!$E$1:$N$1,Corn!$E300:$N300),IF($F$1="Soybeans",SUMPRODUCT(Soybeans!$E$1:$N$1,Soybeans!$E300:$N300),IF($F$1="Wheat",SUMPRODUCT(Wheat!$E$1:$N$1,Wheat!$E300:$N300),IF($F$1="Grain Sorghum",SUMPRODUCT('Grain Sorghum'!$E$1:$N$1,'Grain Sorghum'!$E300:$N300),""))))</f>
        <v>6.5322050519484538</v>
      </c>
      <c r="L61" s="11">
        <f>IF($F$1="Corn",SUMPRODUCT(Corn!$E$1:$N$1,Corn!$E301:$N301),IF($F$1="Soybeans",SUMPRODUCT(Soybeans!$E$1:$N$1,Soybeans!$E301:$N301),IF($F$1="Wheat",SUMPRODUCT(Wheat!$E$1:$N$1,Wheat!$E301:$N301),IF($F$1="Grain Sorghum",SUMPRODUCT('Grain Sorghum'!$E$1:$N$1,'Grain Sorghum'!$E301:$N301),""))))</f>
        <v>5.6637639842885834</v>
      </c>
      <c r="M61" s="11">
        <f>IF($F$1="Corn",SUMPRODUCT(Corn!$E$1:$N$1,Corn!$E302:$N302),IF($F$1="Soybeans",SUMPRODUCT(Soybeans!$E$1:$N$1,Soybeans!$E302:$N302),IF($F$1="Wheat",SUMPRODUCT(Wheat!$E$1:$N$1,Wheat!$E302:$N302),IF($F$1="Grain Sorghum",SUMPRODUCT('Grain Sorghum'!$E$1:$N$1,'Grain Sorghum'!$E302:$N302),""))))</f>
        <v>5.133799606959025</v>
      </c>
      <c r="N61" s="11">
        <f>AVERAGE(B61:M61)</f>
        <v>6.898192581206807</v>
      </c>
      <c r="O61" s="11">
        <f t="shared" si="14"/>
        <v>5.133799606959025</v>
      </c>
      <c r="P61" s="11">
        <f t="shared" si="15"/>
        <v>7.636470585555033</v>
      </c>
      <c r="Q61" s="11">
        <f t="shared" si="11"/>
        <v>2.502670978596008</v>
      </c>
      <c r="R61" s="12">
        <v>1</v>
      </c>
      <c r="S61" s="12">
        <v>1</v>
      </c>
      <c r="T61" s="12">
        <v>1</v>
      </c>
    </row>
    <row r="62" spans="1:20" x14ac:dyDescent="0.4">
      <c r="A62" t="s">
        <v>313</v>
      </c>
      <c r="B62" s="11">
        <f>IF($F$1="Corn",SUMPRODUCT(Corn!$E$1:$N$1,Corn!$E303:$N303),IF($F$1="Soybeans",SUMPRODUCT(Soybeans!$E$1:$N$1,Soybeans!$E303:$N303),IF($F$1="Wheat",SUMPRODUCT(Wheat!$E$1:$N$1,Wheat!$E303:$N303),IF($F$1="Grain Sorghum",SUMPRODUCT('Grain Sorghum'!$E$1:$N$1,'Grain Sorghum'!$E303:$N303),""))))</f>
        <v>4.7170076708704043</v>
      </c>
      <c r="C62" s="11">
        <f>IF($F$1="Corn",SUMPRODUCT(Corn!$E$1:$N$1,Corn!$E304:$N304),IF($F$1="Soybeans",SUMPRODUCT(Soybeans!$E$1:$N$1,Soybeans!$E304:$N304),IF($F$1="Wheat",SUMPRODUCT(Wheat!$E$1:$N$1,Wheat!$E304:$N304),IF($F$1="Grain Sorghum",SUMPRODUCT('Grain Sorghum'!$E$1:$N$1,'Grain Sorghum'!$E304:$N304),""))))</f>
        <v>4.8232383570084441</v>
      </c>
      <c r="D62" s="11">
        <f>IF($F$1="Corn",SUMPRODUCT(Corn!$E$1:$N$1,Corn!$E305:$N305),IF($F$1="Soybeans",SUMPRODUCT(Soybeans!$E$1:$N$1,Soybeans!$E305:$N305),IF($F$1="Wheat",SUMPRODUCT(Wheat!$E$1:$N$1,Wheat!$E305:$N305),IF($F$1="Grain Sorghum",SUMPRODUCT('Grain Sorghum'!$E$1:$N$1,'Grain Sorghum'!$E305:$N305),""))))</f>
        <v>4.6395411875137809</v>
      </c>
      <c r="E62" s="11">
        <f>IF($F$1="Corn",SUMPRODUCT(Corn!$E$1:$N$1,Corn!$E306:$N306),IF($F$1="Soybeans",SUMPRODUCT(Soybeans!$E$1:$N$1,Soybeans!$E306:$N306),IF($F$1="Wheat",SUMPRODUCT(Wheat!$E$1:$N$1,Wheat!$E306:$N306),IF($F$1="Grain Sorghum",SUMPRODUCT('Grain Sorghum'!$E$1:$N$1,'Grain Sorghum'!$E306:$N306),""))))</f>
        <v>4.6301238437690353</v>
      </c>
      <c r="F62" s="11">
        <f>IF($F$1="Corn",SUMPRODUCT(Corn!$E$1:$N$1,Corn!$E307:$N307),IF($F$1="Soybeans",SUMPRODUCT(Soybeans!$E$1:$N$1,Soybeans!$E307:$N307),IF($F$1="Wheat",SUMPRODUCT(Wheat!$E$1:$N$1,Wheat!$E307:$N307),IF($F$1="Grain Sorghum",SUMPRODUCT('Grain Sorghum'!$E$1:$N$1,'Grain Sorghum'!$E307:$N307),""))))</f>
        <v>4.3841509230218652</v>
      </c>
      <c r="G62" s="11">
        <f>IF($F$1="Corn",SUMPRODUCT(Corn!$E$1:$N$1,Corn!$E308:$N308),IF($F$1="Soybeans",SUMPRODUCT(Soybeans!$E$1:$N$1,Soybeans!$E308:$N308),IF($F$1="Wheat",SUMPRODUCT(Wheat!$E$1:$N$1,Wheat!$E308:$N308),IF($F$1="Grain Sorghum",SUMPRODUCT('Grain Sorghum'!$E$1:$N$1,'Grain Sorghum'!$E308:$N308),""))))</f>
        <v>4.1031265112290898</v>
      </c>
      <c r="H62" s="11">
        <f>IF($F$1="Corn",SUMPRODUCT(Corn!$E$1:$N$1,Corn!$E309:$N309),IF($F$1="Soybeans",SUMPRODUCT(Soybeans!$E$1:$N$1,Soybeans!$E309:$N309),IF($F$1="Wheat",SUMPRODUCT(Wheat!$E$1:$N$1,Wheat!$E309:$N309),IF($F$1="Grain Sorghum",SUMPRODUCT('Grain Sorghum'!$E$1:$N$1,'Grain Sorghum'!$E309:$N309),""))))</f>
        <v>4.1330926560502403</v>
      </c>
      <c r="I62" s="11">
        <f>IF($F$1="Corn",SUMPRODUCT(Corn!$E$1:$N$1,Corn!$E310:$N310),IF($F$1="Soybeans",SUMPRODUCT(Soybeans!$E$1:$N$1,Soybeans!$E310:$N310),IF($F$1="Wheat",SUMPRODUCT(Wheat!$E$1:$N$1,Wheat!$E310:$N310),IF($F$1="Grain Sorghum",SUMPRODUCT('Grain Sorghum'!$E$1:$N$1,'Grain Sorghum'!$E310:$N310),""))))</f>
        <v>4.2123795101814343</v>
      </c>
      <c r="J62" s="11">
        <f>IF($F$1="Corn",SUMPRODUCT(Corn!$E$1:$N$1,Corn!$E311:$N311),IF($F$1="Soybeans",SUMPRODUCT(Soybeans!$E$1:$N$1,Soybeans!$E311:$N311),IF($F$1="Wheat",SUMPRODUCT(Wheat!$E$1:$N$1,Wheat!$E311:$N311),IF($F$1="Grain Sorghum",SUMPRODUCT('Grain Sorghum'!$E$1:$N$1,'Grain Sorghum'!$E311:$N311),""))))</f>
        <v>4.4673302457660355</v>
      </c>
      <c r="K62" s="11">
        <f>IF($F$1="Corn",SUMPRODUCT(Corn!$E$1:$N$1,Corn!$E312:$N312),IF($F$1="Soybeans",SUMPRODUCT(Soybeans!$E$1:$N$1,Soybeans!$E312:$N312),IF($F$1="Wheat",SUMPRODUCT(Wheat!$E$1:$N$1,Wheat!$E312:$N312),IF($F$1="Grain Sorghum",SUMPRODUCT('Grain Sorghum'!$E$1:$N$1,'Grain Sorghum'!$E312:$N312),""))))</f>
        <v>3.9681514654498566</v>
      </c>
      <c r="L62" s="11">
        <f>IF($F$1="Corn",SUMPRODUCT(Corn!$E$1:$N$1,Corn!$E313:$N313),IF($F$1="Soybeans",SUMPRODUCT(Soybeans!$E$1:$N$1,Soybeans!$E313:$N313),IF($F$1="Wheat",SUMPRODUCT(Wheat!$E$1:$N$1,Wheat!$E313:$N313),IF($F$1="Grain Sorghum",SUMPRODUCT('Grain Sorghum'!$E$1:$N$1,'Grain Sorghum'!$E313:$N313),""))))</f>
        <v>4.0598361992478624</v>
      </c>
      <c r="M62" s="11">
        <f>IF($F$1="Corn",SUMPRODUCT(Corn!$E$1:$N$1,Corn!$E314:$N314),IF($F$1="Soybeans",SUMPRODUCT(Soybeans!$E$1:$N$1,Soybeans!$E314:$N314),IF($F$1="Wheat",SUMPRODUCT(Wheat!$E$1:$N$1,Wheat!$E314:$N314),IF($F$1="Grain Sorghum",SUMPRODUCT('Grain Sorghum'!$E$1:$N$1,'Grain Sorghum'!$E314:$N314),""))))</f>
        <v>3.8762948758905122</v>
      </c>
      <c r="N62" s="11">
        <f>AVERAGE(B62:M62)</f>
        <v>4.3345227871665468</v>
      </c>
      <c r="O62" s="11">
        <f t="shared" si="14"/>
        <v>3.8762948758905122</v>
      </c>
      <c r="P62" s="11">
        <f t="shared" si="15"/>
        <v>4.8232383570084441</v>
      </c>
      <c r="Q62" s="11">
        <f t="shared" si="11"/>
        <v>0.94694348111793181</v>
      </c>
      <c r="R62" s="12">
        <v>1</v>
      </c>
      <c r="S62" s="12">
        <v>1</v>
      </c>
      <c r="T62" s="12">
        <v>1</v>
      </c>
    </row>
    <row r="63" spans="1:20" x14ac:dyDescent="0.4">
      <c r="A63" t="s">
        <v>314</v>
      </c>
      <c r="B63" s="11">
        <f>IF($F$1="Corn",SUMPRODUCT(Corn!$E$1:$N$1,Corn!$E315:$N315),IF($F$1="Soybeans",SUMPRODUCT(Soybeans!$E$1:$N$1,Soybeans!$E315:$N315),IF($F$1="Wheat",SUMPRODUCT(Wheat!$E$1:$N$1,Wheat!$E315:$N315),IF($F$1="Grain Sorghum",SUMPRODUCT('Grain Sorghum'!$E$1:$N$1,'Grain Sorghum'!$E315:$N315),""))))</f>
        <v>3.9995433928702337</v>
      </c>
      <c r="C63" s="11">
        <f>IF($F$1="Corn",SUMPRODUCT(Corn!$E$1:$N$1,Corn!$E316:$N316),IF($F$1="Soybeans",SUMPRODUCT(Soybeans!$E$1:$N$1,Soybeans!$E316:$N316),IF($F$1="Wheat",SUMPRODUCT(Wheat!$E$1:$N$1,Wheat!$E316:$N316),IF($F$1="Grain Sorghum",SUMPRODUCT('Grain Sorghum'!$E$1:$N$1,'Grain Sorghum'!$E316:$N316),""))))</f>
        <v>4.0625886513361467</v>
      </c>
      <c r="D63" s="11">
        <f>IF($F$1="Corn",SUMPRODUCT(Corn!$E$1:$N$1,Corn!$E317:$N317),IF($F$1="Soybeans",SUMPRODUCT(Soybeans!$E$1:$N$1,Soybeans!$E317:$N317),IF($F$1="Wheat",SUMPRODUCT(Wheat!$E$1:$N$1,Wheat!$E317:$N317),IF($F$1="Grain Sorghum",SUMPRODUCT('Grain Sorghum'!$E$1:$N$1,'Grain Sorghum'!$E317:$N317),""))))</f>
        <v>4.170056004989652</v>
      </c>
      <c r="E63" s="11">
        <f>IF($F$1="Corn",SUMPRODUCT(Corn!$E$1:$N$1,Corn!$E318:$N318),IF($F$1="Soybeans",SUMPRODUCT(Soybeans!$E$1:$N$1,Soybeans!$E318:$N318),IF($F$1="Wheat",SUMPRODUCT(Wheat!$E$1:$N$1,Wheat!$E318:$N318),IF($F$1="Grain Sorghum",SUMPRODUCT('Grain Sorghum'!$E$1:$N$1,'Grain Sorghum'!$E318:$N318),""))))</f>
        <v>4.2534609290087859</v>
      </c>
      <c r="F63" s="11">
        <f>IF($F$1="Corn",SUMPRODUCT(Corn!$E$1:$N$1,Corn!$E319:$N319),IF($F$1="Soybeans",SUMPRODUCT(Soybeans!$E$1:$N$1,Soybeans!$E319:$N319),IF($F$1="Wheat",SUMPRODUCT(Wheat!$E$1:$N$1,Wheat!$E319:$N319),IF($F$1="Grain Sorghum",SUMPRODUCT('Grain Sorghum'!$E$1:$N$1,'Grain Sorghum'!$E319:$N319),""))))</f>
        <v>4.5186207591980203</v>
      </c>
      <c r="G63" s="11">
        <f>IF($F$1="Corn",SUMPRODUCT(Corn!$E$1:$N$1,Corn!$E320:$N320),IF($F$1="Soybeans",SUMPRODUCT(Soybeans!$E$1:$N$1,Soybeans!$E320:$N320),IF($F$1="Wheat",SUMPRODUCT(Wheat!$E$1:$N$1,Wheat!$E320:$N320),IF($F$1="Grain Sorghum",SUMPRODUCT('Grain Sorghum'!$E$1:$N$1,'Grain Sorghum'!$E320:$N320),""))))</f>
        <v>4.6311226025757382</v>
      </c>
      <c r="H63" s="11">
        <f>IF($F$1="Corn",SUMPRODUCT(Corn!$E$1:$N$1,Corn!$E321:$N321),IF($F$1="Soybeans",SUMPRODUCT(Soybeans!$E$1:$N$1,Soybeans!$E321:$N321),IF($F$1="Wheat",SUMPRODUCT(Wheat!$E$1:$N$1,Wheat!$E321:$N321),IF($F$1="Grain Sorghum",SUMPRODUCT('Grain Sorghum'!$E$1:$N$1,'Grain Sorghum'!$E321:$N321),""))))</f>
        <v>4.2121672396499426</v>
      </c>
      <c r="I63" s="11">
        <f>IF($F$1="Corn",SUMPRODUCT(Corn!$E$1:$N$1,Corn!$E322:$N322),IF($F$1="Soybeans",SUMPRODUCT(Soybeans!$E$1:$N$1,Soybeans!$E322:$N322),IF($F$1="Wheat",SUMPRODUCT(Wheat!$E$1:$N$1,Wheat!$E322:$N322),IF($F$1="Grain Sorghum",SUMPRODUCT('Grain Sorghum'!$E$1:$N$1,'Grain Sorghum'!$E322:$N322),""))))</f>
        <v>4.3879328050666091</v>
      </c>
      <c r="J63" s="11">
        <f>IF($F$1="Corn",SUMPRODUCT(Corn!$E$1:$N$1,Corn!$E323:$N323),IF($F$1="Soybeans",SUMPRODUCT(Soybeans!$E$1:$N$1,Soybeans!$E323:$N323),IF($F$1="Wheat",SUMPRODUCT(Wheat!$E$1:$N$1,Wheat!$E323:$N323),IF($F$1="Grain Sorghum",SUMPRODUCT('Grain Sorghum'!$E$1:$N$1,'Grain Sorghum'!$E323:$N323),""))))</f>
        <v>4.1575167246290912</v>
      </c>
      <c r="K63" s="11">
        <f>IF($F$1="Corn",SUMPRODUCT(Corn!$E$1:$N$1,Corn!$E324:$N324),IF($F$1="Soybeans",SUMPRODUCT(Soybeans!$E$1:$N$1,Soybeans!$E324:$N324),IF($F$1="Wheat",SUMPRODUCT(Wheat!$E$1:$N$1,Wheat!$E324:$N324),IF($F$1="Grain Sorghum",SUMPRODUCT('Grain Sorghum'!$E$1:$N$1,'Grain Sorghum'!$E324:$N324),""))))</f>
        <v>3.9569673831742342</v>
      </c>
      <c r="L63" s="11">
        <f>IF($F$1="Corn",SUMPRODUCT(Corn!$E$1:$N$1,Corn!$E325:$N325),IF($F$1="Soybeans",SUMPRODUCT(Soybeans!$E$1:$N$1,Soybeans!$E325:$N325),IF($F$1="Wheat",SUMPRODUCT(Wheat!$E$1:$N$1,Wheat!$E325:$N325),IF($F$1="Grain Sorghum",SUMPRODUCT('Grain Sorghum'!$E$1:$N$1,'Grain Sorghum'!$E325:$N325),""))))</f>
        <v>3.7693428634287236</v>
      </c>
      <c r="M63" s="11">
        <f>IF($F$1="Corn",SUMPRODUCT(Corn!$E$1:$N$1,Corn!$E326:$N326),IF($F$1="Soybeans",SUMPRODUCT(Soybeans!$E$1:$N$1,Soybeans!$E326:$N326),IF($F$1="Wheat",SUMPRODUCT(Wheat!$E$1:$N$1,Wheat!$E326:$N326),IF($F$1="Grain Sorghum",SUMPRODUCT('Grain Sorghum'!$E$1:$N$1,'Grain Sorghum'!$E326:$N326),""))))</f>
        <v>3.5684741640383479</v>
      </c>
      <c r="N63" s="11">
        <f>AVERAGE(B63:M63)</f>
        <v>4.1406494599971273</v>
      </c>
      <c r="O63" s="11">
        <f t="shared" si="14"/>
        <v>3.5684741640383479</v>
      </c>
      <c r="P63" s="11">
        <f t="shared" si="15"/>
        <v>4.6311226025757382</v>
      </c>
      <c r="Q63" s="11">
        <f t="shared" si="11"/>
        <v>1.0626484385373902</v>
      </c>
      <c r="R63" s="12">
        <v>1</v>
      </c>
      <c r="S63" s="12">
        <v>1</v>
      </c>
      <c r="T63" s="12">
        <v>1</v>
      </c>
    </row>
    <row r="64" spans="1:20" x14ac:dyDescent="0.4">
      <c r="A64" t="s">
        <v>316</v>
      </c>
      <c r="B64" s="11">
        <f>IF($F$1="Corn",SUMPRODUCT(Corn!$E$1:$N$1,Corn!$E327:$N327),IF($F$1="Soybeans",SUMPRODUCT(Soybeans!$E$1:$N$1,Soybeans!$E327:$N327),IF($F$1="Wheat",SUMPRODUCT(Wheat!$E$1:$N$1,Wheat!$E327:$N327),IF($F$1="Grain Sorghum",SUMPRODUCT('Grain Sorghum'!$E$1:$N$1,'Grain Sorghum'!$E327:$N327),""))))</f>
        <v>3.7608261530665676</v>
      </c>
      <c r="C64" s="11">
        <f>IF($F$1="Corn",SUMPRODUCT(Corn!$E$1:$N$1,Corn!$E328:$N328),IF($F$1="Soybeans",SUMPRODUCT(Soybeans!$E$1:$N$1,Soybeans!$E328:$N328),IF($F$1="Wheat",SUMPRODUCT(Wheat!$E$1:$N$1,Wheat!$E328:$N328),IF($F$1="Grain Sorghum",SUMPRODUCT('Grain Sorghum'!$E$1:$N$1,'Grain Sorghum'!$E328:$N328),""))))</f>
        <v>3.7868626354723167</v>
      </c>
      <c r="D64" s="11">
        <f>IF($F$1="Corn",SUMPRODUCT(Corn!$E$1:$N$1,Corn!$E329:$N329),IF($F$1="Soybeans",SUMPRODUCT(Soybeans!$E$1:$N$1,Soybeans!$E329:$N329),IF($F$1="Wheat",SUMPRODUCT(Wheat!$E$1:$N$1,Wheat!$E329:$N329),IF($F$1="Grain Sorghum",SUMPRODUCT('Grain Sorghum'!$E$1:$N$1,'Grain Sorghum'!$E329:$N329),""))))</f>
        <v>3.8686666766444482</v>
      </c>
      <c r="E64" s="11">
        <f>IF($F$1="Corn",SUMPRODUCT(Corn!$E$1:$N$1,Corn!$E330:$N330),IF($F$1="Soybeans",SUMPRODUCT(Soybeans!$E$1:$N$1,Soybeans!$E330:$N330),IF($F$1="Wheat",SUMPRODUCT(Wheat!$E$1:$N$1,Wheat!$E330:$N330),IF($F$1="Grain Sorghum",SUMPRODUCT('Grain Sorghum'!$E$1:$N$1,'Grain Sorghum'!$E330:$N330),""))))</f>
        <v>3.8854185210188055</v>
      </c>
      <c r="F64" s="11">
        <f>IF($F$1="Corn",SUMPRODUCT(Corn!$E$1:$N$1,Corn!$E331:$N331),IF($F$1="Soybeans",SUMPRODUCT(Soybeans!$E$1:$N$1,Soybeans!$E331:$N331),IF($F$1="Wheat",SUMPRODUCT(Wheat!$E$1:$N$1,Wheat!$E331:$N331),IF($F$1="Grain Sorghum",SUMPRODUCT('Grain Sorghum'!$E$1:$N$1,'Grain Sorghum'!$E331:$N331),""))))</f>
        <v>3.7821805525157188</v>
      </c>
      <c r="G64" s="11">
        <f>IF($F$1="Corn",SUMPRODUCT(Corn!$E$1:$N$1,Corn!$E332:$N332),IF($F$1="Soybeans",SUMPRODUCT(Soybeans!$E$1:$N$1,Soybeans!$E332:$N332),IF($F$1="Wheat",SUMPRODUCT(Wheat!$E$1:$N$1,Wheat!$E332:$N332),IF($F$1="Grain Sorghum",SUMPRODUCT('Grain Sorghum'!$E$1:$N$1,'Grain Sorghum'!$E332:$N332),""))))</f>
        <v>3.803301885603573</v>
      </c>
      <c r="H64" s="11">
        <f>IF($F$1="Corn",SUMPRODUCT(Corn!$E$1:$N$1,Corn!$E333:$N333),IF($F$1="Soybeans",SUMPRODUCT(Soybeans!$E$1:$N$1,Soybeans!$E333:$N333),IF($F$1="Wheat",SUMPRODUCT(Wheat!$E$1:$N$1,Wheat!$E333:$N333),IF($F$1="Grain Sorghum",SUMPRODUCT('Grain Sorghum'!$E$1:$N$1,'Grain Sorghum'!$E333:$N333),""))))</f>
        <v>4.0329918748164602</v>
      </c>
      <c r="I64" s="11">
        <f>IF($F$1="Corn",SUMPRODUCT(Corn!$E$1:$N$1,Corn!$E334:$N334),IF($F$1="Soybeans",SUMPRODUCT(Soybeans!$E$1:$N$1,Soybeans!$E334:$N334),IF($F$1="Wheat",SUMPRODUCT(Wheat!$E$1:$N$1,Wheat!$E334:$N334),IF($F$1="Grain Sorghum",SUMPRODUCT('Grain Sorghum'!$E$1:$N$1,'Grain Sorghum'!$E334:$N334),""))))</f>
        <v>4.0385367382140389</v>
      </c>
      <c r="J64" s="11">
        <f>IF($F$1="Corn",SUMPRODUCT(Corn!$E$1:$N$1,Corn!$E335:$N335),IF($F$1="Soybeans",SUMPRODUCT(Soybeans!$E$1:$N$1,Soybeans!$E335:$N335),IF($F$1="Wheat",SUMPRODUCT(Wheat!$E$1:$N$1,Wheat!$E335:$N335),IF($F$1="Grain Sorghum",SUMPRODUCT('Grain Sorghum'!$E$1:$N$1,'Grain Sorghum'!$E335:$N335),""))))</f>
        <v>4.136213693528501</v>
      </c>
      <c r="K64" s="11">
        <f>IF($F$1="Corn",SUMPRODUCT(Corn!$E$1:$N$1,Corn!$E336:$N336),IF($F$1="Soybeans",SUMPRODUCT(Soybeans!$E$1:$N$1,Soybeans!$E336:$N336),IF($F$1="Wheat",SUMPRODUCT(Wheat!$E$1:$N$1,Wheat!$E336:$N336),IF($F$1="Grain Sorghum",SUMPRODUCT('Grain Sorghum'!$E$1:$N$1,'Grain Sorghum'!$E336:$N336),""))))</f>
        <v>3.7798942547323526</v>
      </c>
      <c r="L64" s="11">
        <f>IF($F$1="Corn",SUMPRODUCT(Corn!$E$1:$N$1,Corn!$E337:$N337),IF($F$1="Soybeans",SUMPRODUCT(Soybeans!$E$1:$N$1,Soybeans!$E337:$N337),IF($F$1="Wheat",SUMPRODUCT(Wheat!$E$1:$N$1,Wheat!$E337:$N337),IF($F$1="Grain Sorghum",SUMPRODUCT('Grain Sorghum'!$E$1:$N$1,'Grain Sorghum'!$E337:$N337),""))))</f>
        <v>4.0717855143534258</v>
      </c>
      <c r="M64" s="11">
        <f>IF($F$1="Corn",SUMPRODUCT(Corn!$E$1:$N$1,Corn!$E338:$N338),IF($F$1="Soybeans",SUMPRODUCT(Soybeans!$E$1:$N$1,Soybeans!$E338:$N338),IF($F$1="Wheat",SUMPRODUCT(Wheat!$E$1:$N$1,Wheat!$E338:$N338),IF($F$1="Grain Sorghum",SUMPRODUCT('Grain Sorghum'!$E$1:$N$1,'Grain Sorghum'!$E338:$N338),""))))</f>
        <v>4.4065141315254834</v>
      </c>
      <c r="N64" s="11">
        <f>AVERAGE(B64:M64)</f>
        <v>3.9460993859576412</v>
      </c>
      <c r="O64" s="11">
        <f t="shared" si="14"/>
        <v>3.7608261530665676</v>
      </c>
      <c r="P64" s="11">
        <f t="shared" si="15"/>
        <v>4.4065141315254834</v>
      </c>
      <c r="Q64" s="11">
        <f t="shared" si="11"/>
        <v>0.64568797845891579</v>
      </c>
      <c r="R64" s="12">
        <v>1</v>
      </c>
      <c r="S64" s="12">
        <v>1</v>
      </c>
      <c r="T64" s="12">
        <v>1</v>
      </c>
    </row>
    <row r="65" spans="1:20" x14ac:dyDescent="0.4">
      <c r="B65" s="11"/>
      <c r="R65">
        <f>SUM(R38:R64)</f>
        <v>5</v>
      </c>
      <c r="S65">
        <f>SUM(S38:S64)</f>
        <v>10</v>
      </c>
      <c r="T65">
        <f>SUM(T38:T64)</f>
        <v>15</v>
      </c>
    </row>
    <row r="66" spans="1:20" ht="18.45" x14ac:dyDescent="0.5">
      <c r="A66" s="90" t="s">
        <v>261</v>
      </c>
      <c r="B66" s="90"/>
      <c r="C66" s="89" t="str">
        <f>C35</f>
        <v>State</v>
      </c>
      <c r="D66" s="89"/>
      <c r="E66" s="13" t="s">
        <v>259</v>
      </c>
      <c r="F66" s="13" t="str">
        <f>F35</f>
        <v>Corn</v>
      </c>
    </row>
    <row r="67" spans="1:20" x14ac:dyDescent="0.4">
      <c r="B67" s="11"/>
    </row>
    <row r="68" spans="1:20" x14ac:dyDescent="0.4">
      <c r="A68" t="s">
        <v>0</v>
      </c>
      <c r="B68" t="str">
        <f>IF($F$1="Wheat","June","September")</f>
        <v>September</v>
      </c>
      <c r="C68" t="str">
        <f>IF($F$1="Wheat","July","October")</f>
        <v>October</v>
      </c>
      <c r="D68" t="str">
        <f>IF($F$1="Wheat","August","November")</f>
        <v>November</v>
      </c>
      <c r="E68" t="str">
        <f>IF($F$1="Wheat","September","December")</f>
        <v>December</v>
      </c>
      <c r="F68" t="str">
        <f>IF($F$1="Wheat","October","January")</f>
        <v>January</v>
      </c>
      <c r="G68" t="str">
        <f>IF($F$1="Wheat","November","February")</f>
        <v>February</v>
      </c>
      <c r="H68" t="str">
        <f>IF($F$1="Wheat","December","March")</f>
        <v>March</v>
      </c>
      <c r="I68" t="str">
        <f>IF($F$1="Wheat","January","April")</f>
        <v>April</v>
      </c>
      <c r="J68" t="str">
        <f>IF($F$1="Wheat","February","May")</f>
        <v>May</v>
      </c>
      <c r="K68" t="str">
        <f>IF($F$1="Wheat","March","June")</f>
        <v>June</v>
      </c>
      <c r="L68" t="str">
        <f>IF($F$1="Wheat","April","July")</f>
        <v>July</v>
      </c>
      <c r="M68" t="str">
        <f>IF($F$1="Wheat","May","August")</f>
        <v>August</v>
      </c>
      <c r="N68" t="s">
        <v>234</v>
      </c>
      <c r="O68" t="s">
        <v>235</v>
      </c>
      <c r="P68" t="s">
        <v>236</v>
      </c>
      <c r="Q68" t="s">
        <v>237</v>
      </c>
      <c r="R68" t="s">
        <v>256</v>
      </c>
      <c r="S68" t="s">
        <v>257</v>
      </c>
      <c r="T68" t="s">
        <v>258</v>
      </c>
    </row>
    <row r="69" spans="1:20" x14ac:dyDescent="0.4">
      <c r="A69" t="s">
        <v>16</v>
      </c>
      <c r="B69" s="20">
        <f t="shared" ref="B69:M69" si="16">B38/$N$38</f>
        <v>0.95549071615083447</v>
      </c>
      <c r="C69" s="20">
        <f t="shared" si="16"/>
        <v>0.90928442456785175</v>
      </c>
      <c r="D69" s="20">
        <f t="shared" si="16"/>
        <v>0.92571302122082144</v>
      </c>
      <c r="E69" s="20">
        <f t="shared" si="16"/>
        <v>0.93964739087973914</v>
      </c>
      <c r="F69" s="20">
        <f t="shared" si="16"/>
        <v>1.007173771942441</v>
      </c>
      <c r="G69" s="20">
        <f t="shared" si="16"/>
        <v>1.0592601595236293</v>
      </c>
      <c r="H69" s="20">
        <f t="shared" si="16"/>
        <v>1.0992240129839204</v>
      </c>
      <c r="I69" s="20">
        <f t="shared" si="16"/>
        <v>1.1077552870814751</v>
      </c>
      <c r="J69" s="20">
        <f t="shared" si="16"/>
        <v>1.1523653243984846</v>
      </c>
      <c r="K69" s="20">
        <f t="shared" si="16"/>
        <v>1.0353991513492213</v>
      </c>
      <c r="L69" s="20">
        <f t="shared" si="16"/>
        <v>0.93035119738744498</v>
      </c>
      <c r="M69" s="20">
        <f t="shared" si="16"/>
        <v>0.87833554251413792</v>
      </c>
      <c r="N69" s="20">
        <f t="shared" ref="N69:N86" si="17">AVERAGE(B69:M69)</f>
        <v>1.0000000000000002</v>
      </c>
      <c r="O69" s="20">
        <f t="shared" ref="O69:O83" si="18">MIN(B69:M69)</f>
        <v>0.87833554251413792</v>
      </c>
      <c r="P69" s="20">
        <f t="shared" ref="P69:P85" si="19">MAX(B69:M69)</f>
        <v>1.1523653243984846</v>
      </c>
      <c r="Q69" s="20">
        <f t="shared" ref="Q69:Q85" si="20">P69-O69</f>
        <v>0.27402978188434668</v>
      </c>
      <c r="R69">
        <f>R38</f>
        <v>0</v>
      </c>
      <c r="S69">
        <f>S38</f>
        <v>0</v>
      </c>
      <c r="T69">
        <f>T38</f>
        <v>0</v>
      </c>
    </row>
    <row r="70" spans="1:20" x14ac:dyDescent="0.4">
      <c r="A70" t="s">
        <v>18</v>
      </c>
      <c r="B70" s="20">
        <f t="shared" ref="B70:M70" si="21">B39/$N$39</f>
        <v>0.83326246183695518</v>
      </c>
      <c r="C70" s="20">
        <f t="shared" si="21"/>
        <v>0.94904971742749689</v>
      </c>
      <c r="D70" s="20">
        <f t="shared" si="21"/>
        <v>1.0233662187403558</v>
      </c>
      <c r="E70" s="20">
        <f t="shared" si="21"/>
        <v>1.0602211637973931</v>
      </c>
      <c r="F70" s="20">
        <f t="shared" si="21"/>
        <v>1.0630574199023628</v>
      </c>
      <c r="G70" s="20">
        <f t="shared" si="21"/>
        <v>1.0443704251109622</v>
      </c>
      <c r="H70" s="20">
        <f t="shared" si="21"/>
        <v>1.0275688355568291</v>
      </c>
      <c r="I70" s="20">
        <f t="shared" si="21"/>
        <v>1.0114168704350943</v>
      </c>
      <c r="J70" s="20">
        <f t="shared" si="21"/>
        <v>0.94774694670654946</v>
      </c>
      <c r="K70" s="20">
        <f t="shared" si="21"/>
        <v>0.95322514246034828</v>
      </c>
      <c r="L70" s="20">
        <f t="shared" si="21"/>
        <v>1.0378369617237622</v>
      </c>
      <c r="M70" s="20">
        <f t="shared" si="21"/>
        <v>1.0488778363018889</v>
      </c>
      <c r="N70" s="20">
        <f t="shared" si="17"/>
        <v>1.0000000000000002</v>
      </c>
      <c r="O70" s="20">
        <f t="shared" si="18"/>
        <v>0.83326246183695518</v>
      </c>
      <c r="P70" s="20">
        <f t="shared" si="19"/>
        <v>1.0630574199023628</v>
      </c>
      <c r="Q70" s="20">
        <f t="shared" si="20"/>
        <v>0.22979495806540762</v>
      </c>
      <c r="R70">
        <f t="shared" ref="R70:T95" si="22">R39</f>
        <v>0</v>
      </c>
      <c r="S70">
        <f t="shared" si="22"/>
        <v>0</v>
      </c>
      <c r="T70">
        <f t="shared" si="22"/>
        <v>0</v>
      </c>
    </row>
    <row r="71" spans="1:20" x14ac:dyDescent="0.4">
      <c r="A71" t="s">
        <v>20</v>
      </c>
      <c r="B71" s="20">
        <f t="shared" ref="B71:M71" si="23">B40/$N$40</f>
        <v>0.9820019903012619</v>
      </c>
      <c r="C71" s="20">
        <f t="shared" si="23"/>
        <v>0.95743181950494705</v>
      </c>
      <c r="D71" s="20">
        <f t="shared" si="23"/>
        <v>0.95683327290403941</v>
      </c>
      <c r="E71" s="20">
        <f t="shared" si="23"/>
        <v>0.97737955622677886</v>
      </c>
      <c r="F71" s="20">
        <f t="shared" si="23"/>
        <v>0.96929192370223261</v>
      </c>
      <c r="G71" s="20">
        <f t="shared" si="23"/>
        <v>0.95764679396109142</v>
      </c>
      <c r="H71" s="20">
        <f t="shared" si="23"/>
        <v>0.9553556820167749</v>
      </c>
      <c r="I71" s="20">
        <f t="shared" si="23"/>
        <v>0.93050811331173278</v>
      </c>
      <c r="J71" s="20">
        <f t="shared" si="23"/>
        <v>0.95900165738678811</v>
      </c>
      <c r="K71" s="20">
        <f t="shared" si="23"/>
        <v>0.99088874762029477</v>
      </c>
      <c r="L71" s="20">
        <f t="shared" si="23"/>
        <v>1.1040123384551006</v>
      </c>
      <c r="M71" s="20">
        <f t="shared" si="23"/>
        <v>1.2596481046089569</v>
      </c>
      <c r="N71" s="20">
        <f t="shared" si="17"/>
        <v>0.99999999999999989</v>
      </c>
      <c r="O71" s="20">
        <f t="shared" si="18"/>
        <v>0.93050811331173278</v>
      </c>
      <c r="P71" s="20">
        <f t="shared" si="19"/>
        <v>1.2596481046089569</v>
      </c>
      <c r="Q71" s="20">
        <f t="shared" si="20"/>
        <v>0.32913999129722415</v>
      </c>
      <c r="R71">
        <f t="shared" si="22"/>
        <v>0</v>
      </c>
      <c r="S71">
        <f t="shared" si="22"/>
        <v>0</v>
      </c>
      <c r="T71">
        <f t="shared" si="22"/>
        <v>0</v>
      </c>
    </row>
    <row r="72" spans="1:20" x14ac:dyDescent="0.4">
      <c r="A72" t="s">
        <v>22</v>
      </c>
      <c r="B72" s="20">
        <f t="shared" ref="B72:M72" si="24">B41/$N$41</f>
        <v>1.1232156632697985</v>
      </c>
      <c r="C72" s="20">
        <f t="shared" si="24"/>
        <v>1.0560586627290522</v>
      </c>
      <c r="D72" s="20">
        <f t="shared" si="24"/>
        <v>1.0356354848271401</v>
      </c>
      <c r="E72" s="20">
        <f t="shared" si="24"/>
        <v>1.0138770491107845</v>
      </c>
      <c r="F72" s="20">
        <f t="shared" si="24"/>
        <v>0.99592938115017404</v>
      </c>
      <c r="G72" s="20">
        <f t="shared" si="24"/>
        <v>0.99747618116309833</v>
      </c>
      <c r="H72" s="20">
        <f t="shared" si="24"/>
        <v>0.97634255210351351</v>
      </c>
      <c r="I72" s="20">
        <f t="shared" si="24"/>
        <v>0.99414994600682649</v>
      </c>
      <c r="J72" s="20">
        <f t="shared" si="24"/>
        <v>1.0084974347799067</v>
      </c>
      <c r="K72" s="20">
        <f t="shared" si="24"/>
        <v>0.98682364838540704</v>
      </c>
      <c r="L72" s="20">
        <f t="shared" si="24"/>
        <v>0.89019181114781609</v>
      </c>
      <c r="M72" s="20">
        <f t="shared" si="24"/>
        <v>0.92180218532648295</v>
      </c>
      <c r="N72" s="20">
        <f t="shared" si="17"/>
        <v>1</v>
      </c>
      <c r="O72" s="20">
        <f t="shared" si="18"/>
        <v>0.89019181114781609</v>
      </c>
      <c r="P72" s="20">
        <f t="shared" si="19"/>
        <v>1.1232156632697985</v>
      </c>
      <c r="Q72" s="20">
        <f t="shared" si="20"/>
        <v>0.2330238521219824</v>
      </c>
      <c r="R72">
        <f t="shared" si="22"/>
        <v>0</v>
      </c>
      <c r="S72">
        <f t="shared" si="22"/>
        <v>0</v>
      </c>
      <c r="T72">
        <f t="shared" si="22"/>
        <v>0</v>
      </c>
    </row>
    <row r="73" spans="1:20" x14ac:dyDescent="0.4">
      <c r="A73" t="s">
        <v>24</v>
      </c>
      <c r="B73" s="20">
        <f t="shared" ref="B73:M73" si="25">B42/$N$42</f>
        <v>0.87819988987983932</v>
      </c>
      <c r="C73" s="20">
        <f t="shared" si="25"/>
        <v>0.85558782643823905</v>
      </c>
      <c r="D73" s="20">
        <f t="shared" si="25"/>
        <v>0.91244015856433924</v>
      </c>
      <c r="E73" s="20">
        <f t="shared" si="25"/>
        <v>0.94715825873605886</v>
      </c>
      <c r="F73" s="20">
        <f t="shared" si="25"/>
        <v>1.0089076921399953</v>
      </c>
      <c r="G73" s="20">
        <f t="shared" si="25"/>
        <v>1.06346011406519</v>
      </c>
      <c r="H73" s="20">
        <f t="shared" si="25"/>
        <v>1.1438684156656431</v>
      </c>
      <c r="I73" s="20">
        <f t="shared" si="25"/>
        <v>1.1760083728902178</v>
      </c>
      <c r="J73" s="20">
        <f t="shared" si="25"/>
        <v>1.1338803307127874</v>
      </c>
      <c r="K73" s="20">
        <f t="shared" si="25"/>
        <v>1.0915129829373389</v>
      </c>
      <c r="L73" s="20">
        <f t="shared" si="25"/>
        <v>0.91962281038342097</v>
      </c>
      <c r="M73" s="20">
        <f t="shared" si="25"/>
        <v>0.86935314758693172</v>
      </c>
      <c r="N73" s="20">
        <f t="shared" si="17"/>
        <v>1.0000000000000002</v>
      </c>
      <c r="O73" s="20">
        <f t="shared" si="18"/>
        <v>0.85558782643823905</v>
      </c>
      <c r="P73" s="20">
        <f t="shared" si="19"/>
        <v>1.1760083728902178</v>
      </c>
      <c r="Q73" s="20">
        <f t="shared" si="20"/>
        <v>0.3204205464519787</v>
      </c>
      <c r="R73">
        <f t="shared" si="22"/>
        <v>0</v>
      </c>
      <c r="S73">
        <f t="shared" si="22"/>
        <v>0</v>
      </c>
      <c r="T73">
        <f t="shared" si="22"/>
        <v>0</v>
      </c>
    </row>
    <row r="74" spans="1:20" x14ac:dyDescent="0.4">
      <c r="A74" t="s">
        <v>26</v>
      </c>
      <c r="B74" s="20">
        <f t="shared" ref="B74:M74" si="26">B43/$N$43</f>
        <v>1.0842268340598991</v>
      </c>
      <c r="C74" s="20">
        <f t="shared" si="26"/>
        <v>0.98935321522800246</v>
      </c>
      <c r="D74" s="20">
        <f t="shared" si="26"/>
        <v>0.97378899155117138</v>
      </c>
      <c r="E74" s="20">
        <f t="shared" si="26"/>
        <v>0.9578589630284392</v>
      </c>
      <c r="F74" s="20">
        <f t="shared" si="26"/>
        <v>0.9462118074614041</v>
      </c>
      <c r="G74" s="20">
        <f t="shared" si="26"/>
        <v>0.9515959925071138</v>
      </c>
      <c r="H74" s="20">
        <f t="shared" si="26"/>
        <v>1.0104162716137408</v>
      </c>
      <c r="I74" s="20">
        <f t="shared" si="26"/>
        <v>0.97197222517356507</v>
      </c>
      <c r="J74" s="20">
        <f t="shared" si="26"/>
        <v>0.9727075992774501</v>
      </c>
      <c r="K74" s="20">
        <f t="shared" si="26"/>
        <v>1.0423321261962801</v>
      </c>
      <c r="L74" s="20">
        <f t="shared" si="26"/>
        <v>1.1081994816064773</v>
      </c>
      <c r="M74" s="20">
        <f t="shared" si="26"/>
        <v>0.99133649229645648</v>
      </c>
      <c r="N74" s="20">
        <f t="shared" si="17"/>
        <v>1.0000000000000002</v>
      </c>
      <c r="O74" s="20">
        <f t="shared" si="18"/>
        <v>0.9462118074614041</v>
      </c>
      <c r="P74" s="20">
        <f t="shared" si="19"/>
        <v>1.1081994816064773</v>
      </c>
      <c r="Q74" s="20">
        <f t="shared" si="20"/>
        <v>0.1619876741450732</v>
      </c>
      <c r="R74">
        <f t="shared" si="22"/>
        <v>0</v>
      </c>
      <c r="S74">
        <f t="shared" si="22"/>
        <v>0</v>
      </c>
      <c r="T74">
        <f t="shared" si="22"/>
        <v>0</v>
      </c>
    </row>
    <row r="75" spans="1:20" x14ac:dyDescent="0.4">
      <c r="A75" t="s">
        <v>28</v>
      </c>
      <c r="B75" s="20">
        <f t="shared" ref="B75:M75" si="27">B44/$N$44</f>
        <v>0.89295144193469378</v>
      </c>
      <c r="C75" s="20">
        <f t="shared" si="27"/>
        <v>0.87399982836864043</v>
      </c>
      <c r="D75" s="20">
        <f t="shared" si="27"/>
        <v>0.850404903545525</v>
      </c>
      <c r="E75" s="20">
        <f t="shared" si="27"/>
        <v>0.91206930417124543</v>
      </c>
      <c r="F75" s="20">
        <f t="shared" si="27"/>
        <v>0.95677381093660363</v>
      </c>
      <c r="G75" s="20">
        <f t="shared" si="27"/>
        <v>0.99913939951315689</v>
      </c>
      <c r="H75" s="20">
        <f t="shared" si="27"/>
        <v>0.9983240689668802</v>
      </c>
      <c r="I75" s="20">
        <f t="shared" si="27"/>
        <v>1.0644876333673103</v>
      </c>
      <c r="J75" s="20">
        <f t="shared" si="27"/>
        <v>1.1087384545798131</v>
      </c>
      <c r="K75" s="20">
        <f t="shared" si="27"/>
        <v>1.0819436380333274</v>
      </c>
      <c r="L75" s="20">
        <f t="shared" si="27"/>
        <v>1.1537399277772242</v>
      </c>
      <c r="M75" s="20">
        <f t="shared" si="27"/>
        <v>1.1074275888055802</v>
      </c>
      <c r="N75" s="20">
        <f t="shared" si="17"/>
        <v>0.99999999999999989</v>
      </c>
      <c r="O75" s="20">
        <f t="shared" si="18"/>
        <v>0.850404903545525</v>
      </c>
      <c r="P75" s="20">
        <f t="shared" si="19"/>
        <v>1.1537399277772242</v>
      </c>
      <c r="Q75" s="20">
        <f t="shared" si="20"/>
        <v>0.30333502423169922</v>
      </c>
      <c r="R75">
        <f t="shared" si="22"/>
        <v>0</v>
      </c>
      <c r="S75">
        <f t="shared" si="22"/>
        <v>0</v>
      </c>
      <c r="T75">
        <f t="shared" si="22"/>
        <v>0</v>
      </c>
    </row>
    <row r="76" spans="1:20" x14ac:dyDescent="0.4">
      <c r="A76" t="s">
        <v>30</v>
      </c>
      <c r="B76" s="20">
        <f t="shared" ref="B76:M76" si="28">B45/$N$45</f>
        <v>0.66094235290318171</v>
      </c>
      <c r="C76" s="20">
        <f t="shared" si="28"/>
        <v>0.84686433189482035</v>
      </c>
      <c r="D76" s="20">
        <f t="shared" si="28"/>
        <v>1.0194352817947023</v>
      </c>
      <c r="E76" s="20">
        <f t="shared" si="28"/>
        <v>1.0233172226964433</v>
      </c>
      <c r="F76" s="20">
        <f t="shared" si="28"/>
        <v>1.0901260723528758</v>
      </c>
      <c r="G76" s="20">
        <f t="shared" si="28"/>
        <v>1.1683692706756301</v>
      </c>
      <c r="H76" s="20">
        <f t="shared" si="28"/>
        <v>1.1289913418764927</v>
      </c>
      <c r="I76" s="20">
        <f t="shared" si="28"/>
        <v>1.0114187591737183</v>
      </c>
      <c r="J76" s="20">
        <f t="shared" si="28"/>
        <v>1.0519802813161703</v>
      </c>
      <c r="K76" s="20">
        <f t="shared" si="28"/>
        <v>1.1001268004820102</v>
      </c>
      <c r="L76" s="20">
        <f t="shared" si="28"/>
        <v>0.94250709645603759</v>
      </c>
      <c r="M76" s="20">
        <f t="shared" si="28"/>
        <v>0.9559211883779184</v>
      </c>
      <c r="N76" s="20">
        <f t="shared" si="17"/>
        <v>1</v>
      </c>
      <c r="O76" s="20">
        <f t="shared" si="18"/>
        <v>0.66094235290318171</v>
      </c>
      <c r="P76" s="20">
        <f t="shared" si="19"/>
        <v>1.1683692706756301</v>
      </c>
      <c r="Q76" s="20">
        <f t="shared" si="20"/>
        <v>0.50742691777244842</v>
      </c>
      <c r="R76">
        <f t="shared" si="22"/>
        <v>0</v>
      </c>
      <c r="S76">
        <f t="shared" si="22"/>
        <v>0</v>
      </c>
      <c r="T76">
        <f t="shared" si="22"/>
        <v>0</v>
      </c>
    </row>
    <row r="77" spans="1:20" x14ac:dyDescent="0.4">
      <c r="A77" t="s">
        <v>32</v>
      </c>
      <c r="B77" s="20">
        <f t="shared" ref="B77:M77" si="29">B46/$N$46</f>
        <v>0.69429304925614688</v>
      </c>
      <c r="C77" s="20">
        <f t="shared" si="29"/>
        <v>0.68619422950469078</v>
      </c>
      <c r="D77" s="20">
        <f t="shared" si="29"/>
        <v>0.75245318675000283</v>
      </c>
      <c r="E77" s="20">
        <f t="shared" si="29"/>
        <v>0.83213053735777798</v>
      </c>
      <c r="F77" s="20">
        <f t="shared" si="29"/>
        <v>0.94078563011909855</v>
      </c>
      <c r="G77" s="20">
        <f t="shared" si="29"/>
        <v>1.0107536714595571</v>
      </c>
      <c r="H77" s="20">
        <f t="shared" si="29"/>
        <v>1.0786190398976059</v>
      </c>
      <c r="I77" s="20">
        <f t="shared" si="29"/>
        <v>1.1699899627047141</v>
      </c>
      <c r="J77" s="20">
        <f t="shared" si="29"/>
        <v>1.1609381558772736</v>
      </c>
      <c r="K77" s="20">
        <f t="shared" si="29"/>
        <v>1.3603454013270044</v>
      </c>
      <c r="L77" s="20">
        <f t="shared" si="29"/>
        <v>1.2599086721003894</v>
      </c>
      <c r="M77" s="20">
        <f t="shared" si="29"/>
        <v>1.0535884636457389</v>
      </c>
      <c r="N77" s="20">
        <f t="shared" si="17"/>
        <v>1</v>
      </c>
      <c r="O77" s="20">
        <f t="shared" si="18"/>
        <v>0.68619422950469078</v>
      </c>
      <c r="P77" s="20">
        <f t="shared" si="19"/>
        <v>1.3603454013270044</v>
      </c>
      <c r="Q77" s="20">
        <f t="shared" si="20"/>
        <v>0.67415117182231366</v>
      </c>
      <c r="R77">
        <f t="shared" si="22"/>
        <v>0</v>
      </c>
      <c r="S77">
        <f t="shared" si="22"/>
        <v>0</v>
      </c>
      <c r="T77">
        <f t="shared" si="22"/>
        <v>0</v>
      </c>
    </row>
    <row r="78" spans="1:20" x14ac:dyDescent="0.4">
      <c r="A78" t="s">
        <v>34</v>
      </c>
      <c r="B78" s="20">
        <f t="shared" ref="B78:M78" si="30">B47/$N$47</f>
        <v>1.4165040403264979</v>
      </c>
      <c r="C78" s="20">
        <f t="shared" si="30"/>
        <v>1.065456515366306</v>
      </c>
      <c r="D78" s="20">
        <f t="shared" si="30"/>
        <v>0.95169558114188191</v>
      </c>
      <c r="E78" s="20">
        <f t="shared" si="30"/>
        <v>0.93968080986482816</v>
      </c>
      <c r="F78" s="20">
        <f t="shared" si="30"/>
        <v>0.99178097105100682</v>
      </c>
      <c r="G78" s="20">
        <f t="shared" si="30"/>
        <v>0.92170524884528615</v>
      </c>
      <c r="H78" s="20">
        <f t="shared" si="30"/>
        <v>0.95993680941550208</v>
      </c>
      <c r="I78" s="20">
        <f t="shared" si="30"/>
        <v>1.0007526788592531</v>
      </c>
      <c r="J78" s="20">
        <f t="shared" si="30"/>
        <v>1.0771434294013682</v>
      </c>
      <c r="K78" s="20">
        <f t="shared" si="30"/>
        <v>1.0576951438914728</v>
      </c>
      <c r="L78" s="20">
        <f t="shared" si="30"/>
        <v>0.80596891428784478</v>
      </c>
      <c r="M78" s="20">
        <f t="shared" si="30"/>
        <v>0.81167985754875283</v>
      </c>
      <c r="N78" s="20">
        <f t="shared" si="17"/>
        <v>1</v>
      </c>
      <c r="O78" s="20">
        <f t="shared" si="18"/>
        <v>0.80596891428784478</v>
      </c>
      <c r="P78" s="20">
        <f t="shared" si="19"/>
        <v>1.4165040403264979</v>
      </c>
      <c r="Q78" s="20">
        <f t="shared" si="20"/>
        <v>0.61053512603865312</v>
      </c>
      <c r="R78">
        <f t="shared" si="22"/>
        <v>0</v>
      </c>
      <c r="S78">
        <f t="shared" si="22"/>
        <v>0</v>
      </c>
      <c r="T78">
        <f t="shared" si="22"/>
        <v>0</v>
      </c>
    </row>
    <row r="79" spans="1:20" x14ac:dyDescent="0.4">
      <c r="A79" t="s">
        <v>36</v>
      </c>
      <c r="B79" s="20">
        <f t="shared" ref="B79:M79" si="31">B48/$N$48</f>
        <v>0.87540284048069583</v>
      </c>
      <c r="C79" s="20">
        <f t="shared" si="31"/>
        <v>1.031963789271215</v>
      </c>
      <c r="D79" s="20">
        <f t="shared" si="31"/>
        <v>1.0674582215177726</v>
      </c>
      <c r="E79" s="20">
        <f t="shared" si="31"/>
        <v>1.0664285166967598</v>
      </c>
      <c r="F79" s="20">
        <f t="shared" si="31"/>
        <v>1.0088857550294867</v>
      </c>
      <c r="G79" s="20">
        <f t="shared" si="31"/>
        <v>0.97294760010079129</v>
      </c>
      <c r="H79" s="20">
        <f t="shared" si="31"/>
        <v>0.98492137208568675</v>
      </c>
      <c r="I79" s="20">
        <f t="shared" si="31"/>
        <v>0.96872828178974379</v>
      </c>
      <c r="J79" s="20">
        <f t="shared" si="31"/>
        <v>0.98799481879761419</v>
      </c>
      <c r="K79" s="20">
        <f t="shared" si="31"/>
        <v>0.92842477233225706</v>
      </c>
      <c r="L79" s="20">
        <f t="shared" si="31"/>
        <v>1.0153267570156983</v>
      </c>
      <c r="M79" s="20">
        <f t="shared" si="31"/>
        <v>1.0915172748822799</v>
      </c>
      <c r="N79" s="20">
        <f t="shared" si="17"/>
        <v>1</v>
      </c>
      <c r="O79" s="20">
        <f t="shared" si="18"/>
        <v>0.87540284048069583</v>
      </c>
      <c r="P79" s="20">
        <f t="shared" si="19"/>
        <v>1.0915172748822799</v>
      </c>
      <c r="Q79" s="20">
        <f t="shared" si="20"/>
        <v>0.21611443440158407</v>
      </c>
      <c r="R79">
        <f t="shared" si="22"/>
        <v>0</v>
      </c>
      <c r="S79">
        <f t="shared" si="22"/>
        <v>0</v>
      </c>
      <c r="T79">
        <f t="shared" si="22"/>
        <v>0</v>
      </c>
    </row>
    <row r="80" spans="1:20" x14ac:dyDescent="0.4">
      <c r="A80" t="s">
        <v>38</v>
      </c>
      <c r="B80" s="20">
        <f t="shared" ref="B80:M80" si="32">B49/$N$49</f>
        <v>0.70611539343949836</v>
      </c>
      <c r="C80" s="20">
        <f t="shared" si="32"/>
        <v>0.81722974986797137</v>
      </c>
      <c r="D80" s="20">
        <f t="shared" si="32"/>
        <v>0.82950112343418225</v>
      </c>
      <c r="E80" s="20">
        <f t="shared" si="32"/>
        <v>0.88654708606881416</v>
      </c>
      <c r="F80" s="20">
        <f t="shared" si="32"/>
        <v>0.96903564888982996</v>
      </c>
      <c r="G80" s="20">
        <f t="shared" si="32"/>
        <v>1.0494283409320162</v>
      </c>
      <c r="H80" s="20">
        <f t="shared" si="32"/>
        <v>1.0227990675472018</v>
      </c>
      <c r="I80" s="20">
        <f t="shared" si="32"/>
        <v>1.1389326963843505</v>
      </c>
      <c r="J80" s="20">
        <f t="shared" si="32"/>
        <v>1.1140087724516206</v>
      </c>
      <c r="K80" s="20">
        <f t="shared" si="32"/>
        <v>1.1488930472892678</v>
      </c>
      <c r="L80" s="20">
        <f t="shared" si="32"/>
        <v>1.1224741301430698</v>
      </c>
      <c r="M80" s="20">
        <f t="shared" si="32"/>
        <v>1.1950349435521792</v>
      </c>
      <c r="N80" s="20">
        <f t="shared" si="17"/>
        <v>1.0000000000000002</v>
      </c>
      <c r="O80" s="20">
        <f t="shared" si="18"/>
        <v>0.70611539343949836</v>
      </c>
      <c r="P80" s="20">
        <f t="shared" si="19"/>
        <v>1.1950349435521792</v>
      </c>
      <c r="Q80" s="20">
        <f t="shared" si="20"/>
        <v>0.48891955011268085</v>
      </c>
      <c r="R80">
        <f t="shared" si="22"/>
        <v>0</v>
      </c>
      <c r="S80">
        <f t="shared" si="22"/>
        <v>0</v>
      </c>
      <c r="T80">
        <f t="shared" si="22"/>
        <v>0</v>
      </c>
    </row>
    <row r="81" spans="1:20" x14ac:dyDescent="0.4">
      <c r="A81" t="s">
        <v>40</v>
      </c>
      <c r="B81" s="20">
        <f t="shared" ref="B81:M81" si="33">B50/$N$50</f>
        <v>1.0444626374954746</v>
      </c>
      <c r="C81" s="20">
        <f t="shared" si="33"/>
        <v>0.96366200096107946</v>
      </c>
      <c r="D81" s="20">
        <f t="shared" si="33"/>
        <v>0.97073312620812657</v>
      </c>
      <c r="E81" s="20">
        <f t="shared" si="33"/>
        <v>0.92907274168033493</v>
      </c>
      <c r="F81" s="20">
        <f t="shared" si="33"/>
        <v>0.94936519012256437</v>
      </c>
      <c r="G81" s="20">
        <f t="shared" si="33"/>
        <v>0.97778290198245776</v>
      </c>
      <c r="H81" s="20">
        <f t="shared" si="33"/>
        <v>0.96671943881705946</v>
      </c>
      <c r="I81" s="20">
        <f t="shared" si="33"/>
        <v>0.94577289476465276</v>
      </c>
      <c r="J81" s="20">
        <f t="shared" si="33"/>
        <v>0.92360135397251342</v>
      </c>
      <c r="K81" s="20">
        <f t="shared" si="33"/>
        <v>0.94919910547720998</v>
      </c>
      <c r="L81" s="20">
        <f t="shared" si="33"/>
        <v>1.1560852556643462</v>
      </c>
      <c r="M81" s="20">
        <f t="shared" si="33"/>
        <v>1.2235433528541819</v>
      </c>
      <c r="N81" s="20">
        <f t="shared" si="17"/>
        <v>1.0000000000000002</v>
      </c>
      <c r="O81" s="20">
        <f t="shared" si="18"/>
        <v>0.92360135397251342</v>
      </c>
      <c r="P81" s="20">
        <f t="shared" si="19"/>
        <v>1.2235433528541819</v>
      </c>
      <c r="Q81" s="20">
        <f t="shared" si="20"/>
        <v>0.2999419988816685</v>
      </c>
      <c r="R81">
        <f t="shared" si="22"/>
        <v>0</v>
      </c>
      <c r="S81">
        <f t="shared" si="22"/>
        <v>0</v>
      </c>
      <c r="T81">
        <f t="shared" si="22"/>
        <v>1</v>
      </c>
    </row>
    <row r="82" spans="1:20" x14ac:dyDescent="0.4">
      <c r="A82" t="s">
        <v>42</v>
      </c>
      <c r="B82" s="20">
        <f t="shared" ref="B82:M82" si="34">B51/$N$51</f>
        <v>1.0663942427786959</v>
      </c>
      <c r="C82" s="20">
        <f t="shared" si="34"/>
        <v>1.0581375797873565</v>
      </c>
      <c r="D82" s="20">
        <f t="shared" si="34"/>
        <v>1.0532216626017519</v>
      </c>
      <c r="E82" s="20">
        <f t="shared" si="34"/>
        <v>1.0245093839889676</v>
      </c>
      <c r="F82" s="20">
        <f t="shared" si="34"/>
        <v>1.0254874384642751</v>
      </c>
      <c r="G82" s="20">
        <f t="shared" si="34"/>
        <v>1.0154042768057499</v>
      </c>
      <c r="H82" s="20">
        <f t="shared" si="34"/>
        <v>1.0429771132784345</v>
      </c>
      <c r="I82" s="20">
        <f t="shared" si="34"/>
        <v>0.93864169936655073</v>
      </c>
      <c r="J82" s="20">
        <f t="shared" si="34"/>
        <v>0.97310865184361151</v>
      </c>
      <c r="K82" s="20">
        <f t="shared" si="34"/>
        <v>1.0049707792708951</v>
      </c>
      <c r="L82" s="20">
        <f t="shared" si="34"/>
        <v>0.94497642191348108</v>
      </c>
      <c r="M82" s="20">
        <f t="shared" si="34"/>
        <v>0.85217074990023189</v>
      </c>
      <c r="N82" s="20">
        <f t="shared" si="17"/>
        <v>1.0000000000000002</v>
      </c>
      <c r="O82" s="20">
        <f t="shared" si="18"/>
        <v>0.85217074990023189</v>
      </c>
      <c r="P82" s="20">
        <f t="shared" si="19"/>
        <v>1.0663942427786959</v>
      </c>
      <c r="Q82" s="20">
        <f t="shared" si="20"/>
        <v>0.21422349287846398</v>
      </c>
      <c r="R82">
        <f t="shared" si="22"/>
        <v>0</v>
      </c>
      <c r="S82">
        <f t="shared" si="22"/>
        <v>0</v>
      </c>
      <c r="T82">
        <f t="shared" si="22"/>
        <v>1</v>
      </c>
    </row>
    <row r="83" spans="1:20" x14ac:dyDescent="0.4">
      <c r="A83" t="s">
        <v>44</v>
      </c>
      <c r="B83" s="20">
        <f t="shared" ref="B83:M83" si="35">B52/$N$52</f>
        <v>1.1291630439830505</v>
      </c>
      <c r="C83" s="20">
        <f t="shared" si="35"/>
        <v>0.98753874443357537</v>
      </c>
      <c r="D83" s="20">
        <f t="shared" si="35"/>
        <v>0.95200668066195138</v>
      </c>
      <c r="E83" s="20">
        <f t="shared" si="35"/>
        <v>0.96084053491557242</v>
      </c>
      <c r="F83" s="20">
        <f t="shared" si="35"/>
        <v>0.95191790923927255</v>
      </c>
      <c r="G83" s="20">
        <f t="shared" si="35"/>
        <v>1.0112149949163094</v>
      </c>
      <c r="H83" s="20">
        <f t="shared" si="35"/>
        <v>1.0776697954921024</v>
      </c>
      <c r="I83" s="20">
        <f t="shared" si="35"/>
        <v>1.1181469575730794</v>
      </c>
      <c r="J83" s="20">
        <f t="shared" si="35"/>
        <v>1.0878351771700037</v>
      </c>
      <c r="K83" s="20">
        <f t="shared" si="35"/>
        <v>1.0129993203196368</v>
      </c>
      <c r="L83" s="20">
        <f t="shared" si="35"/>
        <v>0.88442408840829023</v>
      </c>
      <c r="M83" s="20">
        <f t="shared" si="35"/>
        <v>0.82624275288715743</v>
      </c>
      <c r="N83" s="20">
        <f t="shared" si="17"/>
        <v>1</v>
      </c>
      <c r="O83" s="20">
        <f t="shared" si="18"/>
        <v>0.82624275288715743</v>
      </c>
      <c r="P83" s="20">
        <f t="shared" si="19"/>
        <v>1.1291630439830505</v>
      </c>
      <c r="Q83" s="20">
        <f t="shared" si="20"/>
        <v>0.30292029109589302</v>
      </c>
      <c r="R83">
        <f t="shared" si="22"/>
        <v>0</v>
      </c>
      <c r="S83">
        <f t="shared" si="22"/>
        <v>0</v>
      </c>
      <c r="T83">
        <f t="shared" si="22"/>
        <v>1</v>
      </c>
    </row>
    <row r="84" spans="1:20" x14ac:dyDescent="0.4">
      <c r="A84" t="s">
        <v>46</v>
      </c>
      <c r="B84" s="20">
        <f t="shared" ref="B84:L84" si="36">B53/$N$53</f>
        <v>0.89213086002232844</v>
      </c>
      <c r="C84" s="20">
        <f t="shared" si="36"/>
        <v>0.90577303887867788</v>
      </c>
      <c r="D84" s="20">
        <f t="shared" si="36"/>
        <v>0.98068473056544747</v>
      </c>
      <c r="E84" s="20">
        <f t="shared" si="36"/>
        <v>1.0514439207317623</v>
      </c>
      <c r="F84" s="20">
        <f t="shared" si="36"/>
        <v>1.0212294701126574</v>
      </c>
      <c r="G84" s="20">
        <f t="shared" si="36"/>
        <v>1.0306884566019314</v>
      </c>
      <c r="H84" s="20">
        <f t="shared" si="36"/>
        <v>1.0424267820637669</v>
      </c>
      <c r="I84" s="20">
        <f t="shared" si="36"/>
        <v>1.0164447346693608</v>
      </c>
      <c r="J84" s="20">
        <f t="shared" si="36"/>
        <v>0.97968264452680831</v>
      </c>
      <c r="K84" s="20">
        <f t="shared" si="36"/>
        <v>0.98530545635526046</v>
      </c>
      <c r="L84" s="20">
        <f t="shared" si="36"/>
        <v>1.1264889607399577</v>
      </c>
      <c r="M84" s="20">
        <f t="shared" ref="M84" si="37">M53/$N$53</f>
        <v>0.96770094473204216</v>
      </c>
      <c r="N84" s="20">
        <f t="shared" si="17"/>
        <v>1</v>
      </c>
      <c r="O84" s="20">
        <f t="shared" ref="O84:O89" si="38">MIN(B84:M84)</f>
        <v>0.89213086002232844</v>
      </c>
      <c r="P84" s="20">
        <f t="shared" si="19"/>
        <v>1.1264889607399577</v>
      </c>
      <c r="Q84" s="20">
        <f t="shared" si="20"/>
        <v>0.2343581007176293</v>
      </c>
      <c r="R84">
        <f t="shared" si="22"/>
        <v>0</v>
      </c>
      <c r="S84">
        <f t="shared" si="22"/>
        <v>0</v>
      </c>
      <c r="T84">
        <f t="shared" si="22"/>
        <v>1</v>
      </c>
    </row>
    <row r="85" spans="1:20" x14ac:dyDescent="0.4">
      <c r="A85" t="s">
        <v>267</v>
      </c>
      <c r="B85" s="20">
        <f>B54/$N$54</f>
        <v>1.0512625124303321</v>
      </c>
      <c r="C85" s="20">
        <f t="shared" ref="C85:I85" si="39">C54/$N$54</f>
        <v>1.07231883854609</v>
      </c>
      <c r="D85" s="20">
        <f t="shared" si="39"/>
        <v>1.0338393800412304</v>
      </c>
      <c r="E85" s="20">
        <f t="shared" si="39"/>
        <v>1.0151860561165043</v>
      </c>
      <c r="F85" s="20">
        <f t="shared" si="39"/>
        <v>0.99746637581870146</v>
      </c>
      <c r="G85" s="20">
        <f t="shared" si="39"/>
        <v>1.0065731717251245</v>
      </c>
      <c r="H85" s="20">
        <f t="shared" si="39"/>
        <v>0.98674265575345099</v>
      </c>
      <c r="I85" s="20">
        <f t="shared" si="39"/>
        <v>1.0147217403363087</v>
      </c>
      <c r="J85" s="20">
        <f>J54/$N$54</f>
        <v>1.0364777242777103</v>
      </c>
      <c r="K85" s="20">
        <f t="shared" ref="K85:L85" si="40">K54/$N$54</f>
        <v>1.0838808906400148</v>
      </c>
      <c r="L85" s="20">
        <f t="shared" si="40"/>
        <v>0.8835274300571716</v>
      </c>
      <c r="M85" s="20">
        <f>M54/$N$54</f>
        <v>0.81800322425735772</v>
      </c>
      <c r="N85" s="20">
        <f t="shared" si="17"/>
        <v>0.99999999999999989</v>
      </c>
      <c r="O85" s="20">
        <f t="shared" si="38"/>
        <v>0.81800322425735772</v>
      </c>
      <c r="P85" s="20">
        <f t="shared" si="19"/>
        <v>1.0838808906400148</v>
      </c>
      <c r="Q85" s="20">
        <f t="shared" si="20"/>
        <v>0.26587766638265709</v>
      </c>
      <c r="R85">
        <f t="shared" si="22"/>
        <v>0</v>
      </c>
      <c r="S85">
        <f t="shared" si="22"/>
        <v>0</v>
      </c>
      <c r="T85">
        <f t="shared" si="22"/>
        <v>1</v>
      </c>
    </row>
    <row r="86" spans="1:20" x14ac:dyDescent="0.4">
      <c r="A86" t="s">
        <v>303</v>
      </c>
      <c r="B86" s="20">
        <f>B55/$N$55</f>
        <v>0.90090068304125914</v>
      </c>
      <c r="C86" s="20">
        <f t="shared" ref="C86:G86" si="41">C55/$N$55</f>
        <v>0.94343857292588018</v>
      </c>
      <c r="D86" s="20">
        <f t="shared" si="41"/>
        <v>0.92939161019113858</v>
      </c>
      <c r="E86" s="20">
        <f t="shared" si="41"/>
        <v>0.95066433352978119</v>
      </c>
      <c r="F86" s="20">
        <f t="shared" si="41"/>
        <v>0.99172710217801285</v>
      </c>
      <c r="G86" s="20">
        <f t="shared" si="41"/>
        <v>1.0265589137551312</v>
      </c>
      <c r="H86" s="20">
        <f t="shared" ref="H86:M86" si="42">H55/$N$55</f>
        <v>0.99792222298718403</v>
      </c>
      <c r="I86" s="20">
        <f t="shared" si="42"/>
        <v>1.0034484647231583</v>
      </c>
      <c r="J86" s="20">
        <f t="shared" si="42"/>
        <v>1.0463811889369965</v>
      </c>
      <c r="K86" s="20">
        <f t="shared" si="42"/>
        <v>1.0790190596370846</v>
      </c>
      <c r="L86" s="20">
        <f t="shared" si="42"/>
        <v>1.1067405742002157</v>
      </c>
      <c r="M86" s="20">
        <f t="shared" si="42"/>
        <v>1.0238072738941566</v>
      </c>
      <c r="N86" s="20">
        <f t="shared" si="17"/>
        <v>1</v>
      </c>
      <c r="O86" s="20">
        <f t="shared" si="38"/>
        <v>0.90090068304125914</v>
      </c>
      <c r="P86" s="20">
        <f t="shared" ref="P86:P95" si="43">MAX(B86:M86)</f>
        <v>1.1067405742002157</v>
      </c>
      <c r="Q86" s="20">
        <f t="shared" ref="Q86:Q95" si="44">P86-O86</f>
        <v>0.20583989115895651</v>
      </c>
      <c r="R86">
        <f t="shared" si="22"/>
        <v>0</v>
      </c>
      <c r="S86">
        <f t="shared" si="22"/>
        <v>1</v>
      </c>
      <c r="T86">
        <f t="shared" si="22"/>
        <v>1</v>
      </c>
    </row>
    <row r="87" spans="1:20" x14ac:dyDescent="0.4">
      <c r="A87" t="s">
        <v>305</v>
      </c>
      <c r="B87" s="20">
        <f>B56/$N$56</f>
        <v>0.94549086687539807</v>
      </c>
      <c r="C87" s="20">
        <f>C56/$N$56</f>
        <v>0.92743768346520739</v>
      </c>
      <c r="D87" s="20">
        <f t="shared" ref="D87:M87" si="45">D56/$N$56</f>
        <v>0.93179494268638818</v>
      </c>
      <c r="E87" s="20">
        <f t="shared" si="45"/>
        <v>0.94656845945033363</v>
      </c>
      <c r="F87" s="20">
        <f t="shared" si="45"/>
        <v>0.9676531871797307</v>
      </c>
      <c r="G87" s="20">
        <f t="shared" si="45"/>
        <v>1.0156986785641884</v>
      </c>
      <c r="H87" s="20">
        <f t="shared" si="45"/>
        <v>1.0441824773934738</v>
      </c>
      <c r="I87" s="20">
        <f t="shared" si="45"/>
        <v>1.0599776019183234</v>
      </c>
      <c r="J87" s="20">
        <f t="shared" si="45"/>
        <v>1.1146274070804356</v>
      </c>
      <c r="K87" s="20">
        <f t="shared" si="45"/>
        <v>1.0262439136368353</v>
      </c>
      <c r="L87" s="20">
        <f t="shared" si="45"/>
        <v>0.99162456448696679</v>
      </c>
      <c r="M87" s="20">
        <f t="shared" si="45"/>
        <v>1.0287002172627189</v>
      </c>
      <c r="N87" s="20">
        <f>AVERAGE(B87:M87)</f>
        <v>1</v>
      </c>
      <c r="O87" s="20">
        <f t="shared" si="38"/>
        <v>0.92743768346520739</v>
      </c>
      <c r="P87" s="20">
        <f t="shared" si="43"/>
        <v>1.1146274070804356</v>
      </c>
      <c r="Q87" s="20">
        <f t="shared" si="44"/>
        <v>0.18718972361522823</v>
      </c>
      <c r="R87">
        <f t="shared" si="22"/>
        <v>0</v>
      </c>
      <c r="S87">
        <f t="shared" si="22"/>
        <v>1</v>
      </c>
      <c r="T87">
        <f t="shared" si="22"/>
        <v>1</v>
      </c>
    </row>
    <row r="88" spans="1:20" x14ac:dyDescent="0.4">
      <c r="A88" t="s">
        <v>306</v>
      </c>
      <c r="B88" s="20">
        <f>B57/$N$57</f>
        <v>0.92724257888014783</v>
      </c>
      <c r="C88" s="20">
        <f t="shared" ref="C88:M88" si="46">C57/$N$57</f>
        <v>0.94763455713182787</v>
      </c>
      <c r="D88" s="20">
        <f t="shared" si="46"/>
        <v>0.95648723259022117</v>
      </c>
      <c r="E88" s="20">
        <f t="shared" si="46"/>
        <v>0.98910092314604647</v>
      </c>
      <c r="F88" s="20">
        <f t="shared" si="46"/>
        <v>0.98963693072743886</v>
      </c>
      <c r="G88" s="20">
        <f t="shared" si="46"/>
        <v>0.985479257489425</v>
      </c>
      <c r="H88" s="20">
        <f t="shared" si="46"/>
        <v>0.97189566524398496</v>
      </c>
      <c r="I88" s="20">
        <f t="shared" si="46"/>
        <v>0.94184338381887933</v>
      </c>
      <c r="J88" s="20">
        <f t="shared" si="46"/>
        <v>0.99758769455204599</v>
      </c>
      <c r="K88" s="20">
        <f t="shared" si="46"/>
        <v>1.1521254585797478</v>
      </c>
      <c r="L88" s="20">
        <f t="shared" si="46"/>
        <v>1.1443241961944721</v>
      </c>
      <c r="M88" s="20">
        <f t="shared" si="46"/>
        <v>0.99664212164576316</v>
      </c>
      <c r="N88" s="20">
        <f>AVERAGE(B88:M88)</f>
        <v>1</v>
      </c>
      <c r="O88" s="20">
        <f t="shared" si="38"/>
        <v>0.92724257888014783</v>
      </c>
      <c r="P88" s="20">
        <f t="shared" si="43"/>
        <v>1.1521254585797478</v>
      </c>
      <c r="Q88" s="20">
        <f t="shared" si="44"/>
        <v>0.22488287969959997</v>
      </c>
      <c r="R88">
        <f t="shared" si="22"/>
        <v>0</v>
      </c>
      <c r="S88">
        <f t="shared" si="22"/>
        <v>1</v>
      </c>
      <c r="T88">
        <f t="shared" si="22"/>
        <v>1</v>
      </c>
    </row>
    <row r="89" spans="1:20" x14ac:dyDescent="0.4">
      <c r="A89" t="s">
        <v>307</v>
      </c>
      <c r="B89" s="20">
        <f>B58/$N$58</f>
        <v>1.0230816991088303</v>
      </c>
      <c r="C89" s="20">
        <f t="shared" ref="C89:M89" si="47">C58/$N$58</f>
        <v>1.0911584923126809</v>
      </c>
      <c r="D89" s="20">
        <f t="shared" si="47"/>
        <v>1.0464388712911621</v>
      </c>
      <c r="E89" s="20">
        <f t="shared" si="47"/>
        <v>1.0657319174423165</v>
      </c>
      <c r="F89" s="20">
        <f t="shared" si="47"/>
        <v>1.0926960013725771</v>
      </c>
      <c r="G89" s="20">
        <f t="shared" si="47"/>
        <v>1.0770915306805668</v>
      </c>
      <c r="H89" s="20">
        <f t="shared" si="47"/>
        <v>1.0174759229371235</v>
      </c>
      <c r="I89" s="20">
        <f t="shared" si="47"/>
        <v>0.89231104199522726</v>
      </c>
      <c r="J89" s="20">
        <f t="shared" si="47"/>
        <v>0.87633999100970139</v>
      </c>
      <c r="K89" s="20">
        <f t="shared" si="47"/>
        <v>0.91630343675544246</v>
      </c>
      <c r="L89" s="20">
        <f t="shared" si="47"/>
        <v>0.96261065677557822</v>
      </c>
      <c r="M89" s="20">
        <f t="shared" si="47"/>
        <v>0.93876043831879386</v>
      </c>
      <c r="N89" s="20">
        <f>N58/$N$58</f>
        <v>1</v>
      </c>
      <c r="O89" s="20">
        <f t="shared" si="38"/>
        <v>0.87633999100970139</v>
      </c>
      <c r="P89" s="20">
        <f t="shared" si="43"/>
        <v>1.0926960013725771</v>
      </c>
      <c r="Q89" s="20">
        <f t="shared" si="44"/>
        <v>0.21635601036287566</v>
      </c>
      <c r="R89">
        <f t="shared" si="22"/>
        <v>0</v>
      </c>
      <c r="S89">
        <f t="shared" si="22"/>
        <v>1</v>
      </c>
      <c r="T89">
        <f t="shared" si="22"/>
        <v>1</v>
      </c>
    </row>
    <row r="90" spans="1:20" x14ac:dyDescent="0.4">
      <c r="A90" t="s">
        <v>308</v>
      </c>
      <c r="B90" s="20">
        <f>B59/$N$59</f>
        <v>0.65013116269662552</v>
      </c>
      <c r="C90" s="20">
        <f t="shared" ref="C90:L90" si="48">C59/$N$59</f>
        <v>0.72848136667052721</v>
      </c>
      <c r="D90" s="20">
        <f t="shared" si="48"/>
        <v>0.7714823317878351</v>
      </c>
      <c r="E90" s="20">
        <f t="shared" si="48"/>
        <v>0.81210638797855028</v>
      </c>
      <c r="F90" s="20">
        <f t="shared" si="48"/>
        <v>0.9586228952629523</v>
      </c>
      <c r="G90" s="20">
        <f t="shared" si="48"/>
        <v>1.0185759519685555</v>
      </c>
      <c r="H90" s="20">
        <f t="shared" si="48"/>
        <v>1.0198737994632345</v>
      </c>
      <c r="I90" s="20">
        <f t="shared" si="48"/>
        <v>1.1470969552626218</v>
      </c>
      <c r="J90" s="20">
        <f t="shared" si="48"/>
        <v>1.3088609014254293</v>
      </c>
      <c r="K90" s="20">
        <f t="shared" si="48"/>
        <v>1.2745684444980412</v>
      </c>
      <c r="L90" s="20">
        <f t="shared" si="48"/>
        <v>1.1827891188549604</v>
      </c>
      <c r="M90" s="20">
        <f>M59/$N$59</f>
        <v>1.1274106841306659</v>
      </c>
      <c r="N90" s="20">
        <f>N59/$N$59</f>
        <v>1</v>
      </c>
      <c r="O90" s="20">
        <f>MIN(B90:M90)</f>
        <v>0.65013116269662552</v>
      </c>
      <c r="P90" s="20">
        <f t="shared" si="43"/>
        <v>1.3088609014254293</v>
      </c>
      <c r="Q90" s="20">
        <f t="shared" si="44"/>
        <v>0.6587297387288038</v>
      </c>
      <c r="R90">
        <f t="shared" si="22"/>
        <v>0</v>
      </c>
      <c r="S90">
        <f t="shared" si="22"/>
        <v>1</v>
      </c>
      <c r="T90">
        <f t="shared" si="22"/>
        <v>1</v>
      </c>
    </row>
    <row r="91" spans="1:20" x14ac:dyDescent="0.4">
      <c r="A91" t="s">
        <v>309</v>
      </c>
      <c r="B91" s="20">
        <f>B60/$N$60</f>
        <v>0.77912045117636597</v>
      </c>
      <c r="C91" s="20">
        <f t="shared" ref="C91:N91" si="49">C60/$N$60</f>
        <v>0.78840743109670375</v>
      </c>
      <c r="D91" s="20">
        <f t="shared" si="49"/>
        <v>0.85774693052189677</v>
      </c>
      <c r="E91" s="20">
        <f t="shared" si="49"/>
        <v>0.88745256870226297</v>
      </c>
      <c r="F91" s="20">
        <f t="shared" si="49"/>
        <v>0.91658704324962181</v>
      </c>
      <c r="G91" s="20">
        <f t="shared" si="49"/>
        <v>0.98060761300013444</v>
      </c>
      <c r="H91" s="20">
        <f t="shared" si="49"/>
        <v>1.076424266756514</v>
      </c>
      <c r="I91" s="20">
        <f t="shared" si="49"/>
        <v>1.1840201719629917</v>
      </c>
      <c r="J91" s="20">
        <f t="shared" si="49"/>
        <v>1.1915543317825632</v>
      </c>
      <c r="K91" s="20">
        <f t="shared" si="49"/>
        <v>1.1851929287016021</v>
      </c>
      <c r="L91" s="20">
        <f t="shared" si="49"/>
        <v>1.0714143915655419</v>
      </c>
      <c r="M91" s="20">
        <f t="shared" si="49"/>
        <v>1.0814718714838001</v>
      </c>
      <c r="N91" s="20">
        <f t="shared" si="49"/>
        <v>1</v>
      </c>
      <c r="O91" s="20">
        <f>MIN(B91:M91)</f>
        <v>0.77912045117636597</v>
      </c>
      <c r="P91" s="20">
        <f t="shared" si="43"/>
        <v>1.1915543317825632</v>
      </c>
      <c r="Q91" s="20">
        <f>P91-O91</f>
        <v>0.41243388060619723</v>
      </c>
      <c r="R91">
        <f t="shared" si="22"/>
        <v>1</v>
      </c>
      <c r="S91">
        <f t="shared" si="22"/>
        <v>1</v>
      </c>
      <c r="T91">
        <f t="shared" si="22"/>
        <v>1</v>
      </c>
    </row>
    <row r="92" spans="1:20" x14ac:dyDescent="0.4">
      <c r="A92" t="s">
        <v>312</v>
      </c>
      <c r="B92" s="20">
        <f>B61/$N$61</f>
        <v>1.0894819710326564</v>
      </c>
      <c r="C92" s="20">
        <f t="shared" ref="C92:L92" si="50">C61/$N$61</f>
        <v>1.1070248468214072</v>
      </c>
      <c r="D92" s="20">
        <f t="shared" si="50"/>
        <v>1.1004870330094909</v>
      </c>
      <c r="E92" s="20">
        <f t="shared" si="50"/>
        <v>1.0741816562972164</v>
      </c>
      <c r="F92" s="20">
        <f t="shared" si="50"/>
        <v>1.0683639912696736</v>
      </c>
      <c r="G92" s="20">
        <f t="shared" si="50"/>
        <v>1.0778920224164286</v>
      </c>
      <c r="H92" s="20">
        <f t="shared" si="50"/>
        <v>0.99779829339110282</v>
      </c>
      <c r="I92" s="20">
        <f t="shared" si="50"/>
        <v>1.0240533555975992</v>
      </c>
      <c r="J92" s="20">
        <f t="shared" si="50"/>
        <v>0.94849809472223479</v>
      </c>
      <c r="K92" s="20">
        <f t="shared" si="50"/>
        <v>0.94694443146521645</v>
      </c>
      <c r="L92" s="20">
        <f t="shared" si="50"/>
        <v>0.82105042989358434</v>
      </c>
      <c r="M92" s="20">
        <f>M61/$N$61</f>
        <v>0.7442238740833893</v>
      </c>
      <c r="N92" s="20">
        <f>N61/$N$61</f>
        <v>1</v>
      </c>
      <c r="O92" s="20">
        <f>MIN(B92:M92)</f>
        <v>0.7442238740833893</v>
      </c>
      <c r="P92" s="20">
        <f t="shared" si="43"/>
        <v>1.1070248468214072</v>
      </c>
      <c r="Q92" s="20">
        <f t="shared" si="44"/>
        <v>0.36280097273801792</v>
      </c>
      <c r="R92">
        <f t="shared" si="22"/>
        <v>1</v>
      </c>
      <c r="S92">
        <f t="shared" si="22"/>
        <v>1</v>
      </c>
      <c r="T92">
        <f t="shared" si="22"/>
        <v>1</v>
      </c>
    </row>
    <row r="93" spans="1:20" x14ac:dyDescent="0.4">
      <c r="A93" t="s">
        <v>313</v>
      </c>
      <c r="B93" s="20">
        <f>B62/$N$62</f>
        <v>1.0882415210357876</v>
      </c>
      <c r="C93" s="20">
        <f t="shared" ref="C93:L93" si="51">C62/$N$62</f>
        <v>1.1127495675622847</v>
      </c>
      <c r="D93" s="20">
        <f t="shared" si="51"/>
        <v>1.0703695459279434</v>
      </c>
      <c r="E93" s="20">
        <f t="shared" si="51"/>
        <v>1.0681969091217354</v>
      </c>
      <c r="F93" s="20">
        <f t="shared" si="51"/>
        <v>1.0114495039689848</v>
      </c>
      <c r="G93" s="20">
        <f t="shared" si="51"/>
        <v>0.9466155128720134</v>
      </c>
      <c r="H93" s="20">
        <f t="shared" si="51"/>
        <v>0.95352887941604747</v>
      </c>
      <c r="I93" s="20">
        <f t="shared" si="51"/>
        <v>0.97182082480988485</v>
      </c>
      <c r="J93" s="20">
        <f t="shared" si="51"/>
        <v>1.0306394648547468</v>
      </c>
      <c r="K93" s="20">
        <f t="shared" si="51"/>
        <v>0.91547597285647564</v>
      </c>
      <c r="L93" s="20">
        <f t="shared" si="51"/>
        <v>0.93662818229218592</v>
      </c>
      <c r="M93" s="20">
        <f>M62/$N$62</f>
        <v>0.89428411528190954</v>
      </c>
      <c r="N93" s="20">
        <f>N62/$N$62</f>
        <v>1</v>
      </c>
      <c r="O93" s="20">
        <f>MIN(B93:M93)</f>
        <v>0.89428411528190954</v>
      </c>
      <c r="P93" s="20">
        <f t="shared" si="43"/>
        <v>1.1127495675622847</v>
      </c>
      <c r="Q93" s="20">
        <f t="shared" si="44"/>
        <v>0.21846545228037517</v>
      </c>
      <c r="R93">
        <f t="shared" si="22"/>
        <v>1</v>
      </c>
      <c r="S93">
        <f t="shared" si="22"/>
        <v>1</v>
      </c>
      <c r="T93">
        <f t="shared" si="22"/>
        <v>1</v>
      </c>
    </row>
    <row r="94" spans="1:20" x14ac:dyDescent="0.4">
      <c r="A94" t="s">
        <v>314</v>
      </c>
      <c r="B94" s="20">
        <f>B63/$N$63</f>
        <v>0.96592175491064358</v>
      </c>
      <c r="C94" s="20">
        <f t="shared" ref="C94:L94" si="52">C63/$N$63</f>
        <v>0.98114768965228105</v>
      </c>
      <c r="D94" s="20">
        <f t="shared" si="52"/>
        <v>1.0071019160826391</v>
      </c>
      <c r="E94" s="20">
        <f t="shared" si="52"/>
        <v>1.0272448730812718</v>
      </c>
      <c r="F94" s="20">
        <f t="shared" si="52"/>
        <v>1.0912830952855292</v>
      </c>
      <c r="G94" s="20">
        <f t="shared" si="52"/>
        <v>1.11845319129694</v>
      </c>
      <c r="H94" s="20">
        <f t="shared" si="52"/>
        <v>1.0172721164502694</v>
      </c>
      <c r="I94" s="20">
        <f t="shared" si="52"/>
        <v>1.0597209079055085</v>
      </c>
      <c r="J94" s="20">
        <f t="shared" si="52"/>
        <v>1.0040735794698197</v>
      </c>
      <c r="K94" s="20">
        <f t="shared" si="52"/>
        <v>0.95563930765029781</v>
      </c>
      <c r="L94" s="20">
        <f t="shared" si="52"/>
        <v>0.91032648376647141</v>
      </c>
      <c r="M94" s="20">
        <f>M63/$N$63</f>
        <v>0.86181508444832799</v>
      </c>
      <c r="N94" s="20">
        <f>N63/$N$63</f>
        <v>1</v>
      </c>
      <c r="O94" s="20">
        <f>MIN(B94:M94)</f>
        <v>0.86181508444832799</v>
      </c>
      <c r="P94" s="20">
        <f t="shared" si="43"/>
        <v>1.11845319129694</v>
      </c>
      <c r="Q94" s="20">
        <f t="shared" si="44"/>
        <v>0.25663810684861199</v>
      </c>
      <c r="R94">
        <f t="shared" si="22"/>
        <v>1</v>
      </c>
      <c r="S94">
        <f t="shared" si="22"/>
        <v>1</v>
      </c>
      <c r="T94">
        <f t="shared" si="22"/>
        <v>1</v>
      </c>
    </row>
    <row r="95" spans="1:20" x14ac:dyDescent="0.4">
      <c r="A95" t="s">
        <v>316</v>
      </c>
      <c r="B95" s="20">
        <f>B64/$N$64</f>
        <v>0.95304902011581971</v>
      </c>
      <c r="C95" s="20">
        <f t="shared" ref="C95:N95" si="53">C64/$N$64</f>
        <v>0.95964705018531082</v>
      </c>
      <c r="D95" s="20">
        <f t="shared" si="53"/>
        <v>0.98037740519442051</v>
      </c>
      <c r="E95" s="20">
        <f t="shared" si="53"/>
        <v>0.98462257054275648</v>
      </c>
      <c r="F95" s="20">
        <f t="shared" si="53"/>
        <v>0.95846054105346801</v>
      </c>
      <c r="G95" s="20">
        <f t="shared" si="53"/>
        <v>0.96381299952499444</v>
      </c>
      <c r="H95" s="20">
        <f t="shared" si="53"/>
        <v>1.0220198429791276</v>
      </c>
      <c r="I95" s="20">
        <f t="shared" si="53"/>
        <v>1.0234249934467794</v>
      </c>
      <c r="J95" s="20">
        <f t="shared" si="53"/>
        <v>1.0481777798722935</v>
      </c>
      <c r="K95" s="20">
        <f t="shared" si="53"/>
        <v>0.95788115935023421</v>
      </c>
      <c r="L95" s="20">
        <f t="shared" si="53"/>
        <v>1.03185072551468</v>
      </c>
      <c r="M95" s="20">
        <f>M64/$N$64</f>
        <v>1.1166759122201146</v>
      </c>
      <c r="N95" s="20">
        <f t="shared" si="53"/>
        <v>1</v>
      </c>
      <c r="O95" s="20">
        <f>MIN(B95:M95)</f>
        <v>0.95304902011581971</v>
      </c>
      <c r="P95" s="20">
        <f t="shared" si="43"/>
        <v>1.1166759122201146</v>
      </c>
      <c r="Q95" s="20">
        <f t="shared" si="44"/>
        <v>0.16362689210429493</v>
      </c>
      <c r="R95">
        <f t="shared" si="22"/>
        <v>1</v>
      </c>
      <c r="S95">
        <f t="shared" si="22"/>
        <v>1</v>
      </c>
      <c r="T95">
        <f t="shared" si="22"/>
        <v>1</v>
      </c>
    </row>
    <row r="96" spans="1:20" x14ac:dyDescent="0.4">
      <c r="P96" s="20"/>
      <c r="R96">
        <f>SUM(R69:R95)</f>
        <v>5</v>
      </c>
      <c r="S96">
        <f t="shared" ref="S96:T96" si="54">SUM(S69:S95)</f>
        <v>10</v>
      </c>
      <c r="T96">
        <f t="shared" si="54"/>
        <v>15</v>
      </c>
    </row>
    <row r="97" spans="1:13" x14ac:dyDescent="0.4">
      <c r="A97" t="s">
        <v>236</v>
      </c>
      <c r="B97" s="20">
        <f>MAX(B81:B95)</f>
        <v>1.1291630439830505</v>
      </c>
      <c r="C97" s="20">
        <f t="shared" ref="C97:M97" si="55">MAX(C81:C95)</f>
        <v>1.1127495675622847</v>
      </c>
      <c r="D97" s="20">
        <f t="shared" si="55"/>
        <v>1.1004870330094909</v>
      </c>
      <c r="E97" s="20">
        <f t="shared" si="55"/>
        <v>1.0741816562972164</v>
      </c>
      <c r="F97" s="20">
        <f t="shared" si="55"/>
        <v>1.0926960013725771</v>
      </c>
      <c r="G97" s="20">
        <f t="shared" si="55"/>
        <v>1.11845319129694</v>
      </c>
      <c r="H97" s="20">
        <f t="shared" si="55"/>
        <v>1.0776697954921024</v>
      </c>
      <c r="I97" s="20">
        <f t="shared" si="55"/>
        <v>1.1840201719629917</v>
      </c>
      <c r="J97" s="20">
        <f t="shared" si="55"/>
        <v>1.3088609014254293</v>
      </c>
      <c r="K97" s="20">
        <f t="shared" si="55"/>
        <v>1.2745684444980412</v>
      </c>
      <c r="L97" s="20">
        <f t="shared" si="55"/>
        <v>1.1827891188549604</v>
      </c>
      <c r="M97" s="20">
        <f>MAX(M81:M95)</f>
        <v>1.2235433528541819</v>
      </c>
    </row>
    <row r="98" spans="1:13" x14ac:dyDescent="0.4">
      <c r="A98" t="s">
        <v>268</v>
      </c>
      <c r="B98" s="20">
        <f>PERCENTILE(B81:B95,0.85)</f>
        <v>1.0860567932100784</v>
      </c>
      <c r="C98" s="20">
        <f t="shared" ref="C98:M98" si="56">PERCENTILE(C81:C95,0.85)</f>
        <v>1.0892745269360218</v>
      </c>
      <c r="D98" s="20">
        <f t="shared" si="56"/>
        <v>1.052543383470693</v>
      </c>
      <c r="E98" s="20">
        <f t="shared" si="56"/>
        <v>1.0643031177712612</v>
      </c>
      <c r="F98" s="20">
        <f t="shared" si="56"/>
        <v>1.0640763359891339</v>
      </c>
      <c r="G98" s="20">
        <f t="shared" si="56"/>
        <v>1.0724512232727033</v>
      </c>
      <c r="H98" s="20">
        <f t="shared" si="56"/>
        <v>1.0440619409819698</v>
      </c>
      <c r="I98" s="20">
        <f t="shared" si="56"/>
        <v>1.1123300220076038</v>
      </c>
      <c r="J98" s="20">
        <f t="shared" si="56"/>
        <v>1.1119481840893923</v>
      </c>
      <c r="K98" s="20">
        <f t="shared" si="56"/>
        <v>1.1453010017857745</v>
      </c>
      <c r="L98" s="20">
        <f t="shared" si="56"/>
        <v>1.1425406726490206</v>
      </c>
      <c r="M98" s="20">
        <f>PERCENTILE(M81:M95,0.85)</f>
        <v>1.1131555081464832</v>
      </c>
    </row>
    <row r="99" spans="1:13" x14ac:dyDescent="0.4">
      <c r="A99" t="s">
        <v>234</v>
      </c>
      <c r="B99" s="20">
        <f>AVERAGE(B81:B95)</f>
        <v>0.96707166703889447</v>
      </c>
      <c r="C99" s="20">
        <f t="shared" ref="C99:M99" si="57">AVERAGE(C81:C95)</f>
        <v>0.97163716402872591</v>
      </c>
      <c r="D99" s="20">
        <f t="shared" si="57"/>
        <v>0.97614422662410971</v>
      </c>
      <c r="E99" s="20">
        <f t="shared" si="57"/>
        <v>0.98579488244836078</v>
      </c>
      <c r="F99" s="20">
        <f t="shared" si="57"/>
        <v>0.99946311168703061</v>
      </c>
      <c r="G99" s="20">
        <f t="shared" si="57"/>
        <v>1.0168299649066634</v>
      </c>
      <c r="H99" s="20">
        <f t="shared" si="57"/>
        <v>1.0156619514948586</v>
      </c>
      <c r="I99" s="20">
        <f t="shared" si="57"/>
        <v>1.0227630485433952</v>
      </c>
      <c r="J99" s="20">
        <f t="shared" si="57"/>
        <v>1.0378297323664609</v>
      </c>
      <c r="K99" s="20">
        <f t="shared" si="57"/>
        <v>1.0297166443462662</v>
      </c>
      <c r="L99" s="20">
        <f t="shared" si="57"/>
        <v>1.0103240986885269</v>
      </c>
      <c r="M99" s="20">
        <f t="shared" si="57"/>
        <v>0.96676350782670728</v>
      </c>
    </row>
    <row r="100" spans="1:13" x14ac:dyDescent="0.4">
      <c r="A100" t="s">
        <v>269</v>
      </c>
      <c r="B100" s="20">
        <f>PERCENTILE(B81:B95,0.15)</f>
        <v>0.89300784232422148</v>
      </c>
      <c r="C100" s="20">
        <f t="shared" ref="C100:M100" si="58">PERCENTILE(C81:C95,0.15)</f>
        <v>0.90793950333733087</v>
      </c>
      <c r="D100" s="20">
        <f t="shared" si="58"/>
        <v>0.92963194344066358</v>
      </c>
      <c r="E100" s="20">
        <f t="shared" si="58"/>
        <v>0.93082231345733479</v>
      </c>
      <c r="F100" s="20">
        <f t="shared" si="58"/>
        <v>0.95257217242069214</v>
      </c>
      <c r="G100" s="20">
        <f t="shared" si="58"/>
        <v>0.97806537308422548</v>
      </c>
      <c r="H100" s="20">
        <f t="shared" si="58"/>
        <v>0.97338036429493158</v>
      </c>
      <c r="I100" s="20">
        <f t="shared" si="58"/>
        <v>0.94223633491345671</v>
      </c>
      <c r="J100" s="20">
        <f t="shared" si="58"/>
        <v>0.95095915043437251</v>
      </c>
      <c r="K100" s="20">
        <f t="shared" si="58"/>
        <v>0.94716989886641578</v>
      </c>
      <c r="L100" s="20">
        <f t="shared" si="58"/>
        <v>0.88701432794410839</v>
      </c>
      <c r="M100" s="20">
        <f>PERCENTILE(M81:M95,0.15)</f>
        <v>0.82883555258846486</v>
      </c>
    </row>
    <row r="101" spans="1:13" x14ac:dyDescent="0.4">
      <c r="A101" t="s">
        <v>235</v>
      </c>
      <c r="B101" s="20">
        <f>MIN(B81:B95)</f>
        <v>0.65013116269662552</v>
      </c>
      <c r="C101" s="20">
        <f t="shared" ref="C101:M101" si="59">MIN(C81:C95)</f>
        <v>0.72848136667052721</v>
      </c>
      <c r="D101" s="20">
        <f t="shared" si="59"/>
        <v>0.7714823317878351</v>
      </c>
      <c r="E101" s="20">
        <f t="shared" si="59"/>
        <v>0.81210638797855028</v>
      </c>
      <c r="F101" s="20">
        <f t="shared" si="59"/>
        <v>0.91658704324962181</v>
      </c>
      <c r="G101" s="20">
        <f t="shared" si="59"/>
        <v>0.9466155128720134</v>
      </c>
      <c r="H101" s="20">
        <f t="shared" si="59"/>
        <v>0.95352887941604747</v>
      </c>
      <c r="I101" s="20">
        <f t="shared" si="59"/>
        <v>0.89231104199522726</v>
      </c>
      <c r="J101" s="20">
        <f t="shared" si="59"/>
        <v>0.87633999100970139</v>
      </c>
      <c r="K101" s="20">
        <f t="shared" si="59"/>
        <v>0.91547597285647564</v>
      </c>
      <c r="L101" s="20">
        <f t="shared" si="59"/>
        <v>0.82105042989358434</v>
      </c>
      <c r="M101" s="20">
        <f>MIN(M81:M95)</f>
        <v>0.7442238740833893</v>
      </c>
    </row>
  </sheetData>
  <sheetProtection sheet="1" objects="1" scenarios="1"/>
  <mergeCells count="9">
    <mergeCell ref="F1:G1"/>
    <mergeCell ref="B1:C1"/>
    <mergeCell ref="C35:D35"/>
    <mergeCell ref="C66:D66"/>
    <mergeCell ref="A35:B35"/>
    <mergeCell ref="A66:B66"/>
    <mergeCell ref="A25:A26"/>
    <mergeCell ref="A28:A29"/>
    <mergeCell ref="A31:A32"/>
  </mergeCells>
  <dataValidations count="2">
    <dataValidation type="list" allowBlank="1" showInputMessage="1" showErrorMessage="1" sqref="B1" xr:uid="{00000000-0002-0000-0100-000000000000}">
      <formula1>CRD</formula1>
    </dataValidation>
    <dataValidation type="list" allowBlank="1" showInputMessage="1" showErrorMessage="1" sqref="F1" xr:uid="{00000000-0002-0000-0100-000001000000}">
      <formula1>Crops</formula1>
    </dataValidation>
  </dataValidations>
  <pageMargins left="0.25" right="0.25" top="0.75" bottom="0.75" header="0.3" footer="0.3"/>
  <pageSetup scale="55" fitToHeight="0"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
  <sheetViews>
    <sheetView workbookViewId="0">
      <selection activeCell="N18" sqref="N18"/>
    </sheetView>
  </sheetViews>
  <sheetFormatPr defaultRowHeight="14.6" x14ac:dyDescent="0.4"/>
  <cols>
    <col min="1" max="1" width="10.84375" bestFit="1" customWidth="1"/>
    <col min="2" max="5" width="14.69140625" style="16" customWidth="1"/>
    <col min="6" max="7" width="14.69140625" customWidth="1"/>
    <col min="9" max="9" width="10.84375" bestFit="1" customWidth="1"/>
    <col min="10" max="10" width="12.53515625" customWidth="1"/>
    <col min="11" max="11" width="11.84375" customWidth="1"/>
  </cols>
  <sheetData>
    <row r="1" spans="1:11" x14ac:dyDescent="0.4">
      <c r="B1" s="110" t="s">
        <v>304</v>
      </c>
      <c r="C1" s="110"/>
      <c r="D1" s="110"/>
      <c r="E1" s="110"/>
      <c r="F1" s="110"/>
      <c r="G1" s="110"/>
      <c r="H1" s="63"/>
      <c r="I1" s="63"/>
      <c r="J1" s="111" t="s">
        <v>304</v>
      </c>
      <c r="K1" s="111"/>
    </row>
    <row r="2" spans="1:11" x14ac:dyDescent="0.4">
      <c r="A2" s="54"/>
      <c r="B2" s="115" t="s">
        <v>238</v>
      </c>
      <c r="C2" s="116"/>
      <c r="D2" s="117" t="s">
        <v>239</v>
      </c>
      <c r="E2" s="118"/>
      <c r="F2" s="119" t="s">
        <v>241</v>
      </c>
      <c r="G2" s="119"/>
      <c r="H2" s="64"/>
      <c r="I2" s="54"/>
      <c r="J2" s="113" t="s">
        <v>240</v>
      </c>
      <c r="K2" s="114"/>
    </row>
    <row r="3" spans="1:11" x14ac:dyDescent="0.4">
      <c r="A3" s="54"/>
      <c r="B3" s="57" t="s">
        <v>301</v>
      </c>
      <c r="C3" s="57" t="s">
        <v>302</v>
      </c>
      <c r="D3" s="58" t="s">
        <v>301</v>
      </c>
      <c r="E3" s="58" t="s">
        <v>302</v>
      </c>
      <c r="F3" s="59" t="s">
        <v>301</v>
      </c>
      <c r="G3" s="59" t="s">
        <v>302</v>
      </c>
      <c r="H3" s="64"/>
      <c r="I3" s="54"/>
      <c r="J3" s="77" t="s">
        <v>301</v>
      </c>
      <c r="K3" s="77" t="s">
        <v>302</v>
      </c>
    </row>
    <row r="4" spans="1:11" x14ac:dyDescent="0.4">
      <c r="A4" s="54" t="s">
        <v>270</v>
      </c>
      <c r="B4" s="60"/>
      <c r="C4" s="74" t="e">
        <f>B4/$B$16</f>
        <v>#DIV/0!</v>
      </c>
      <c r="D4" s="61"/>
      <c r="E4" s="75" t="e">
        <f>D4/$D$16</f>
        <v>#DIV/0!</v>
      </c>
      <c r="F4" s="62"/>
      <c r="G4" s="76" t="e">
        <f>F4/$F$16</f>
        <v>#DIV/0!</v>
      </c>
      <c r="H4" s="65"/>
      <c r="I4" s="54" t="s">
        <v>271</v>
      </c>
      <c r="J4" s="80">
        <v>4.37</v>
      </c>
      <c r="K4" s="81">
        <f>J4/$J$16</f>
        <v>0.97183098591549311</v>
      </c>
    </row>
    <row r="5" spans="1:11" x14ac:dyDescent="0.4">
      <c r="A5" s="54" t="s">
        <v>272</v>
      </c>
      <c r="B5" s="68"/>
      <c r="C5" s="74" t="e">
        <f t="shared" ref="C5:C14" si="0">B5/$B$16</f>
        <v>#DIV/0!</v>
      </c>
      <c r="D5" s="70"/>
      <c r="E5" s="75" t="e">
        <f t="shared" ref="E5:E14" si="1">D5/$D$16</f>
        <v>#DIV/0!</v>
      </c>
      <c r="F5" s="72"/>
      <c r="G5" s="76" t="e">
        <f t="shared" ref="G5:G14" si="2">F5/$F$16</f>
        <v>#DIV/0!</v>
      </c>
      <c r="H5" s="65"/>
      <c r="I5" s="54" t="s">
        <v>273</v>
      </c>
      <c r="J5" s="80">
        <v>4.7699999999999996</v>
      </c>
      <c r="K5" s="81">
        <f t="shared" ref="K5:K15" si="3">J5/$J$16</f>
        <v>1.060785767234989</v>
      </c>
    </row>
    <row r="6" spans="1:11" x14ac:dyDescent="0.4">
      <c r="A6" s="54" t="s">
        <v>274</v>
      </c>
      <c r="B6" s="68"/>
      <c r="C6" s="74" t="e">
        <f t="shared" si="0"/>
        <v>#DIV/0!</v>
      </c>
      <c r="D6" s="70"/>
      <c r="E6" s="75" t="e">
        <f t="shared" si="1"/>
        <v>#DIV/0!</v>
      </c>
      <c r="F6" s="72"/>
      <c r="G6" s="76" t="e">
        <f t="shared" si="2"/>
        <v>#DIV/0!</v>
      </c>
      <c r="H6" s="65"/>
      <c r="I6" s="54" t="s">
        <v>275</v>
      </c>
      <c r="J6" s="78">
        <v>4.07</v>
      </c>
      <c r="K6" s="81">
        <f t="shared" si="3"/>
        <v>0.90511489992587113</v>
      </c>
    </row>
    <row r="7" spans="1:11" x14ac:dyDescent="0.4">
      <c r="A7" s="54" t="s">
        <v>276</v>
      </c>
      <c r="B7" s="68"/>
      <c r="C7" s="74" t="e">
        <f t="shared" si="0"/>
        <v>#DIV/0!</v>
      </c>
      <c r="D7" s="70"/>
      <c r="E7" s="75" t="e">
        <f t="shared" si="1"/>
        <v>#DIV/0!</v>
      </c>
      <c r="F7" s="72"/>
      <c r="G7" s="76" t="e">
        <f t="shared" si="2"/>
        <v>#DIV/0!</v>
      </c>
      <c r="H7" s="65"/>
      <c r="I7" s="54" t="s">
        <v>270</v>
      </c>
      <c r="J7" s="78">
        <v>4.33</v>
      </c>
      <c r="K7" s="81">
        <f t="shared" si="3"/>
        <v>0.96293550778354353</v>
      </c>
    </row>
    <row r="8" spans="1:11" x14ac:dyDescent="0.4">
      <c r="A8" s="54" t="s">
        <v>277</v>
      </c>
      <c r="B8" s="68"/>
      <c r="C8" s="74" t="e">
        <f t="shared" si="0"/>
        <v>#DIV/0!</v>
      </c>
      <c r="D8" s="70"/>
      <c r="E8" s="75" t="e">
        <f t="shared" si="1"/>
        <v>#DIV/0!</v>
      </c>
      <c r="F8" s="72"/>
      <c r="G8" s="76" t="e">
        <f t="shared" si="2"/>
        <v>#DIV/0!</v>
      </c>
      <c r="H8" s="65"/>
      <c r="I8" s="54" t="s">
        <v>272</v>
      </c>
      <c r="J8" s="78">
        <v>4.33</v>
      </c>
      <c r="K8" s="81">
        <f t="shared" si="3"/>
        <v>0.96293550778354353</v>
      </c>
    </row>
    <row r="9" spans="1:11" x14ac:dyDescent="0.4">
      <c r="A9" s="54" t="s">
        <v>278</v>
      </c>
      <c r="B9" s="68"/>
      <c r="C9" s="74" t="e">
        <f t="shared" si="0"/>
        <v>#DIV/0!</v>
      </c>
      <c r="D9" s="70"/>
      <c r="E9" s="75" t="e">
        <f t="shared" si="1"/>
        <v>#DIV/0!</v>
      </c>
      <c r="F9" s="72"/>
      <c r="G9" s="76" t="e">
        <f t="shared" si="2"/>
        <v>#DIV/0!</v>
      </c>
      <c r="H9" s="65"/>
      <c r="I9" s="54" t="s">
        <v>274</v>
      </c>
      <c r="J9" s="78">
        <v>4.33</v>
      </c>
      <c r="K9" s="81">
        <f t="shared" si="3"/>
        <v>0.96293550778354353</v>
      </c>
    </row>
    <row r="10" spans="1:11" x14ac:dyDescent="0.4">
      <c r="A10" s="54" t="s">
        <v>279</v>
      </c>
      <c r="B10" s="68"/>
      <c r="C10" s="74" t="e">
        <f t="shared" si="0"/>
        <v>#DIV/0!</v>
      </c>
      <c r="D10" s="70"/>
      <c r="E10" s="75" t="e">
        <f t="shared" si="1"/>
        <v>#DIV/0!</v>
      </c>
      <c r="F10" s="72"/>
      <c r="G10" s="76" t="e">
        <f t="shared" si="2"/>
        <v>#DIV/0!</v>
      </c>
      <c r="H10" s="65"/>
      <c r="I10" s="54" t="s">
        <v>276</v>
      </c>
      <c r="J10" s="78">
        <v>4.54</v>
      </c>
      <c r="K10" s="81">
        <f t="shared" si="3"/>
        <v>1.0096367679762788</v>
      </c>
    </row>
    <row r="11" spans="1:11" x14ac:dyDescent="0.4">
      <c r="A11" s="54" t="s">
        <v>280</v>
      </c>
      <c r="B11" s="68"/>
      <c r="C11" s="74" t="e">
        <f t="shared" si="0"/>
        <v>#DIV/0!</v>
      </c>
      <c r="D11" s="70"/>
      <c r="E11" s="75" t="e">
        <f t="shared" si="1"/>
        <v>#DIV/0!</v>
      </c>
      <c r="F11" s="72"/>
      <c r="G11" s="76" t="e">
        <f t="shared" si="2"/>
        <v>#DIV/0!</v>
      </c>
      <c r="H11" s="65"/>
      <c r="I11" s="54" t="s">
        <v>277</v>
      </c>
      <c r="J11" s="78">
        <v>4.54</v>
      </c>
      <c r="K11" s="81">
        <f t="shared" si="3"/>
        <v>1.0096367679762788</v>
      </c>
    </row>
    <row r="12" spans="1:11" x14ac:dyDescent="0.4">
      <c r="A12" s="54" t="s">
        <v>281</v>
      </c>
      <c r="B12" s="68"/>
      <c r="C12" s="74" t="e">
        <f t="shared" si="0"/>
        <v>#DIV/0!</v>
      </c>
      <c r="D12" s="70"/>
      <c r="E12" s="75" t="e">
        <f t="shared" si="1"/>
        <v>#DIV/0!</v>
      </c>
      <c r="F12" s="72"/>
      <c r="G12" s="76" t="e">
        <f t="shared" si="2"/>
        <v>#DIV/0!</v>
      </c>
      <c r="H12" s="65"/>
      <c r="I12" s="54" t="s">
        <v>278</v>
      </c>
      <c r="J12" s="78">
        <v>4.54</v>
      </c>
      <c r="K12" s="81">
        <f t="shared" si="3"/>
        <v>1.0096367679762788</v>
      </c>
    </row>
    <row r="13" spans="1:11" x14ac:dyDescent="0.4">
      <c r="A13" s="54" t="s">
        <v>282</v>
      </c>
      <c r="B13" s="68"/>
      <c r="C13" s="74" t="e">
        <f t="shared" si="0"/>
        <v>#DIV/0!</v>
      </c>
      <c r="D13" s="70"/>
      <c r="E13" s="75" t="e">
        <f t="shared" si="1"/>
        <v>#DIV/0!</v>
      </c>
      <c r="F13" s="72"/>
      <c r="G13" s="76" t="e">
        <f t="shared" si="2"/>
        <v>#DIV/0!</v>
      </c>
      <c r="H13" s="65"/>
      <c r="I13" s="54" t="s">
        <v>279</v>
      </c>
      <c r="J13" s="78">
        <v>4.68</v>
      </c>
      <c r="K13" s="81">
        <f t="shared" si="3"/>
        <v>1.0407709414381023</v>
      </c>
    </row>
    <row r="14" spans="1:11" x14ac:dyDescent="0.4">
      <c r="A14" s="54" t="s">
        <v>273</v>
      </c>
      <c r="B14" s="68"/>
      <c r="C14" s="74" t="e">
        <f t="shared" si="0"/>
        <v>#DIV/0!</v>
      </c>
      <c r="D14" s="70"/>
      <c r="E14" s="75" t="e">
        <f t="shared" si="1"/>
        <v>#DIV/0!</v>
      </c>
      <c r="F14" s="72"/>
      <c r="G14" s="76" t="e">
        <f t="shared" si="2"/>
        <v>#DIV/0!</v>
      </c>
      <c r="H14" s="65"/>
      <c r="I14" s="54" t="s">
        <v>280</v>
      </c>
      <c r="J14" s="78">
        <v>4.68</v>
      </c>
      <c r="K14" s="81">
        <f t="shared" si="3"/>
        <v>1.0407709414381023</v>
      </c>
    </row>
    <row r="15" spans="1:11" x14ac:dyDescent="0.4">
      <c r="A15" s="54" t="s">
        <v>275</v>
      </c>
      <c r="B15" s="68"/>
      <c r="C15" s="74" t="e">
        <f>B15/$B$16</f>
        <v>#DIV/0!</v>
      </c>
      <c r="D15" s="70"/>
      <c r="E15" s="75" t="e">
        <f>D15/$D$16</f>
        <v>#DIV/0!</v>
      </c>
      <c r="F15" s="72"/>
      <c r="G15" s="76" t="e">
        <f>F15/$F$16</f>
        <v>#DIV/0!</v>
      </c>
      <c r="H15" s="65"/>
      <c r="I15" s="54" t="s">
        <v>283</v>
      </c>
      <c r="J15" s="78">
        <v>4.78</v>
      </c>
      <c r="K15" s="81">
        <f t="shared" si="3"/>
        <v>1.0630096367679764</v>
      </c>
    </row>
    <row r="16" spans="1:11" x14ac:dyDescent="0.4">
      <c r="A16" s="55" t="s">
        <v>234</v>
      </c>
      <c r="B16" s="69" t="e">
        <f>AVERAGE(B4:B15)</f>
        <v>#DIV/0!</v>
      </c>
      <c r="C16" s="69"/>
      <c r="D16" s="71" t="e">
        <f>AVERAGE(D4:D15)</f>
        <v>#DIV/0!</v>
      </c>
      <c r="E16" s="71"/>
      <c r="F16" s="73" t="e">
        <f>AVERAGE(F4:F15)</f>
        <v>#DIV/0!</v>
      </c>
      <c r="G16" s="73"/>
      <c r="H16" s="66"/>
      <c r="I16" s="56" t="s">
        <v>234</v>
      </c>
      <c r="J16" s="79">
        <f>AVERAGE(J4:J15)</f>
        <v>4.4966666666666661</v>
      </c>
      <c r="K16" s="79"/>
    </row>
    <row r="18" spans="1:11" ht="15" customHeight="1" x14ac:dyDescent="0.4">
      <c r="A18" s="112" t="s">
        <v>299</v>
      </c>
      <c r="B18" s="112"/>
      <c r="C18" s="112"/>
      <c r="D18" s="112"/>
      <c r="E18" s="112"/>
      <c r="F18" s="112"/>
      <c r="G18" s="112"/>
      <c r="H18" s="67"/>
      <c r="I18" s="67"/>
      <c r="J18" s="67"/>
      <c r="K18" s="67"/>
    </row>
    <row r="19" spans="1:11" x14ac:dyDescent="0.4">
      <c r="A19" s="112"/>
      <c r="B19" s="112"/>
      <c r="C19" s="112"/>
      <c r="D19" s="112"/>
      <c r="E19" s="112"/>
      <c r="F19" s="112"/>
      <c r="G19" s="112"/>
      <c r="H19" s="67"/>
      <c r="I19" s="67"/>
      <c r="J19" s="67"/>
      <c r="K19" s="67"/>
    </row>
    <row r="20" spans="1:11" x14ac:dyDescent="0.4">
      <c r="A20" s="112"/>
      <c r="B20" s="112"/>
      <c r="C20" s="112"/>
      <c r="D20" s="112"/>
      <c r="E20" s="112"/>
      <c r="F20" s="112"/>
      <c r="G20" s="112"/>
      <c r="H20" s="67"/>
      <c r="I20" s="67"/>
      <c r="J20" s="67"/>
      <c r="K20" s="67"/>
    </row>
    <row r="21" spans="1:11" x14ac:dyDescent="0.4">
      <c r="A21" s="112"/>
      <c r="B21" s="112"/>
      <c r="C21" s="112"/>
      <c r="D21" s="112"/>
      <c r="E21" s="112"/>
      <c r="F21" s="112"/>
      <c r="G21" s="112"/>
      <c r="H21" s="67"/>
      <c r="I21" s="67"/>
      <c r="J21" s="67"/>
      <c r="K21" s="67"/>
    </row>
    <row r="22" spans="1:11" x14ac:dyDescent="0.4">
      <c r="A22" s="112" t="s">
        <v>300</v>
      </c>
      <c r="B22" s="112"/>
      <c r="C22" s="112"/>
      <c r="D22" s="112"/>
      <c r="E22" s="112"/>
      <c r="F22" s="112"/>
      <c r="G22" s="112"/>
      <c r="H22" s="67"/>
      <c r="I22" s="67"/>
      <c r="J22" s="67"/>
      <c r="K22" s="67"/>
    </row>
    <row r="23" spans="1:11" x14ac:dyDescent="0.4">
      <c r="A23" s="112"/>
      <c r="B23" s="112"/>
      <c r="C23" s="112"/>
      <c r="D23" s="112"/>
      <c r="E23" s="112"/>
      <c r="F23" s="112"/>
      <c r="G23" s="112"/>
    </row>
    <row r="24" spans="1:11" x14ac:dyDescent="0.4">
      <c r="A24" s="112"/>
      <c r="B24" s="112"/>
      <c r="C24" s="112"/>
      <c r="D24" s="112"/>
      <c r="E24" s="112"/>
      <c r="F24" s="112"/>
      <c r="G24" s="112"/>
    </row>
    <row r="25" spans="1:11" x14ac:dyDescent="0.4">
      <c r="A25" s="112"/>
      <c r="B25" s="112"/>
      <c r="C25" s="112"/>
      <c r="D25" s="112"/>
      <c r="E25" s="112"/>
      <c r="F25" s="112"/>
      <c r="G25" s="112"/>
    </row>
  </sheetData>
  <mergeCells count="8">
    <mergeCell ref="B1:G1"/>
    <mergeCell ref="J1:K1"/>
    <mergeCell ref="A18:G21"/>
    <mergeCell ref="A22:G25"/>
    <mergeCell ref="J2:K2"/>
    <mergeCell ref="B2:C2"/>
    <mergeCell ref="D2:E2"/>
    <mergeCell ref="F2:G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37" sqref="D37"/>
    </sheetView>
  </sheetViews>
  <sheetFormatPr defaultRowHeight="14.6" x14ac:dyDescent="0.4"/>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38"/>
  <sheetViews>
    <sheetView topLeftCell="B1" workbookViewId="0">
      <pane ySplit="2" topLeftCell="A307" activePane="bottomLeft" state="frozen"/>
      <selection activeCell="B1" sqref="B1"/>
      <selection pane="bottomLeft" activeCell="R332" sqref="R332"/>
    </sheetView>
  </sheetViews>
  <sheetFormatPr defaultRowHeight="14.6" x14ac:dyDescent="0.4"/>
  <cols>
    <col min="1" max="1" width="11.3046875" hidden="1" customWidth="1"/>
    <col min="2" max="2" width="6.84375" bestFit="1" customWidth="1"/>
    <col min="3" max="3" width="6.3046875" customWidth="1"/>
    <col min="4" max="4" width="15.07421875" customWidth="1"/>
    <col min="5" max="5" width="10" style="1" bestFit="1" customWidth="1"/>
    <col min="6" max="6" width="11.3046875" style="1" bestFit="1" customWidth="1"/>
    <col min="7" max="7" width="12.23046875" style="1" bestFit="1" customWidth="1"/>
    <col min="8" max="8" width="9.84375" style="1" bestFit="1" customWidth="1"/>
    <col min="9" max="9" width="10.3046875" style="1" bestFit="1" customWidth="1"/>
    <col min="10" max="10" width="13.07421875" style="1" bestFit="1" customWidth="1"/>
    <col min="11" max="11" width="9.84375" style="1" bestFit="1" customWidth="1"/>
    <col min="12" max="12" width="10.3046875" style="1" bestFit="1" customWidth="1"/>
    <col min="13" max="13" width="12.3046875" style="1" bestFit="1" customWidth="1"/>
    <col min="14" max="14" width="10" style="1" bestFit="1" customWidth="1"/>
    <col min="19" max="19" width="0" hidden="1" customWidth="1"/>
  </cols>
  <sheetData>
    <row r="1" spans="1:19" s="2" customFormat="1" ht="27" customHeight="1" x14ac:dyDescent="0.4">
      <c r="A1"/>
      <c r="B1"/>
      <c r="C1"/>
      <c r="D1"/>
      <c r="E1" s="4">
        <f>'Seasonality Graphs'!Z29</f>
        <v>0</v>
      </c>
      <c r="F1" s="4">
        <f>'Seasonality Graphs'!Z32</f>
        <v>0</v>
      </c>
      <c r="G1" s="4">
        <f>'Seasonality Graphs'!Z28</f>
        <v>0</v>
      </c>
      <c r="H1" s="4">
        <f>'Seasonality Graphs'!Z31</f>
        <v>0</v>
      </c>
      <c r="I1" s="4">
        <f>'Seasonality Graphs'!Z25</f>
        <v>0</v>
      </c>
      <c r="J1" s="4">
        <f>'Seasonality Graphs'!Z30</f>
        <v>0</v>
      </c>
      <c r="K1" s="4">
        <f>'Seasonality Graphs'!Z33</f>
        <v>0</v>
      </c>
      <c r="L1" s="4">
        <f>'Seasonality Graphs'!Z27</f>
        <v>0</v>
      </c>
      <c r="M1" s="4">
        <f>'Seasonality Graphs'!Z26</f>
        <v>0</v>
      </c>
      <c r="N1" s="4">
        <f>'Seasonality Graphs'!Z24</f>
        <v>1</v>
      </c>
      <c r="Q1"/>
    </row>
    <row r="2" spans="1:19" ht="21" customHeight="1" x14ac:dyDescent="0.4">
      <c r="A2" t="s">
        <v>10</v>
      </c>
      <c r="B2" t="s">
        <v>11</v>
      </c>
      <c r="C2" t="s">
        <v>12</v>
      </c>
      <c r="D2" t="s">
        <v>0</v>
      </c>
      <c r="E2" s="1" t="s">
        <v>1</v>
      </c>
      <c r="F2" s="1" t="s">
        <v>2</v>
      </c>
      <c r="G2" s="1" t="s">
        <v>13</v>
      </c>
      <c r="H2" s="1" t="s">
        <v>3</v>
      </c>
      <c r="I2" s="1" t="s">
        <v>4</v>
      </c>
      <c r="J2" s="1" t="s">
        <v>5</v>
      </c>
      <c r="K2" s="1" t="s">
        <v>6</v>
      </c>
      <c r="L2" s="1" t="s">
        <v>7</v>
      </c>
      <c r="M2" s="1" t="s">
        <v>8</v>
      </c>
      <c r="N2" s="1" t="s">
        <v>9</v>
      </c>
      <c r="S2" t="s">
        <v>238</v>
      </c>
    </row>
    <row r="3" spans="1:19" x14ac:dyDescent="0.4">
      <c r="A3" t="s">
        <v>15</v>
      </c>
      <c r="B3">
        <f>MONTH(A3)</f>
        <v>9</v>
      </c>
      <c r="C3">
        <f t="shared" ref="C3:C66" si="0">YEAR(A3)</f>
        <v>1998</v>
      </c>
      <c r="D3" t="s">
        <v>14</v>
      </c>
      <c r="E3" s="1">
        <v>1.5802564040208469</v>
      </c>
      <c r="F3" s="1">
        <v>1.5738636336543337</v>
      </c>
      <c r="G3" s="1">
        <v>1.5089285714285712</v>
      </c>
      <c r="H3" s="1">
        <v>1.540289863296177</v>
      </c>
      <c r="I3" s="1">
        <v>1.5838709838928715</v>
      </c>
      <c r="J3" s="1">
        <v>1.6539024303599108</v>
      </c>
      <c r="K3" s="1">
        <v>1.6393333395322167</v>
      </c>
      <c r="L3" s="1">
        <v>1.7388235330581665</v>
      </c>
      <c r="M3" s="1">
        <v>1.6459259280452021</v>
      </c>
      <c r="N3" s="1">
        <v>1.6104035885344705</v>
      </c>
      <c r="S3" t="s">
        <v>239</v>
      </c>
    </row>
    <row r="4" spans="1:19" x14ac:dyDescent="0.4">
      <c r="A4" t="s">
        <v>17</v>
      </c>
      <c r="B4">
        <f t="shared" ref="B4:B67" si="1">MONTH(A4)</f>
        <v>10</v>
      </c>
      <c r="C4">
        <f t="shared" si="0"/>
        <v>1998</v>
      </c>
      <c r="D4" t="s">
        <v>14</v>
      </c>
      <c r="E4" s="1">
        <v>1.7786792404246783</v>
      </c>
      <c r="F4" s="1">
        <v>1.7920967782697372</v>
      </c>
      <c r="G4" s="1">
        <v>1.6861333370208742</v>
      </c>
      <c r="H4" s="1">
        <v>1.7385393367724469</v>
      </c>
      <c r="I4" s="1">
        <v>1.7221276531828216</v>
      </c>
      <c r="J4" s="1">
        <v>1.8219819799199835</v>
      </c>
      <c r="K4" s="1">
        <v>1.8343181691386483</v>
      </c>
      <c r="L4" s="1">
        <v>1.9250549457885415</v>
      </c>
      <c r="M4" s="1">
        <v>1.7847222122881143</v>
      </c>
      <c r="N4" s="1">
        <v>1.7925822366225093</v>
      </c>
      <c r="S4" t="s">
        <v>240</v>
      </c>
    </row>
    <row r="5" spans="1:19" x14ac:dyDescent="0.4">
      <c r="A5" t="s">
        <v>19</v>
      </c>
      <c r="B5">
        <f t="shared" si="1"/>
        <v>11</v>
      </c>
      <c r="C5">
        <f t="shared" si="0"/>
        <v>1998</v>
      </c>
      <c r="D5" t="s">
        <v>14</v>
      </c>
      <c r="E5" s="1">
        <v>1.9240816296363372</v>
      </c>
      <c r="F5" s="1">
        <v>1.944406768022958</v>
      </c>
      <c r="G5" s="1">
        <v>1.8137142828532629</v>
      </c>
      <c r="H5" s="1">
        <v>1.8678048747341818</v>
      </c>
      <c r="I5" s="1">
        <v>1.7845652232999374</v>
      </c>
      <c r="J5" s="1">
        <v>1.9450980366445052</v>
      </c>
      <c r="K5" s="1">
        <v>1.9936363344842727</v>
      </c>
      <c r="L5" s="1">
        <v>2.044942499577314</v>
      </c>
      <c r="M5" s="1">
        <v>1.8642857176916936</v>
      </c>
      <c r="N5" s="1">
        <v>1.9172299564507784</v>
      </c>
      <c r="S5" t="s">
        <v>241</v>
      </c>
    </row>
    <row r="6" spans="1:19" x14ac:dyDescent="0.4">
      <c r="A6" t="s">
        <v>21</v>
      </c>
      <c r="B6">
        <f t="shared" si="1"/>
        <v>12</v>
      </c>
      <c r="C6">
        <f t="shared" si="0"/>
        <v>1998</v>
      </c>
      <c r="D6" t="s">
        <v>14</v>
      </c>
      <c r="E6" s="1">
        <v>1.9133676914068376</v>
      </c>
      <c r="F6" s="1">
        <v>1.9023797302632719</v>
      </c>
      <c r="G6" s="1">
        <v>1.8158042117169029</v>
      </c>
      <c r="H6" s="1">
        <v>1.8572743329326664</v>
      </c>
      <c r="I6" s="1">
        <v>1.7718711909601239</v>
      </c>
      <c r="J6" s="1">
        <v>1.9420760869979863</v>
      </c>
      <c r="K6" s="1">
        <v>1.9852672952872057</v>
      </c>
      <c r="L6" s="1">
        <v>2.0086225353035272</v>
      </c>
      <c r="M6" s="1">
        <v>1.8492500061790149</v>
      </c>
      <c r="N6" s="1">
        <v>1.8993869949601612</v>
      </c>
    </row>
    <row r="7" spans="1:19" x14ac:dyDescent="0.4">
      <c r="A7" t="s">
        <v>23</v>
      </c>
      <c r="B7">
        <f t="shared" si="1"/>
        <v>1</v>
      </c>
      <c r="C7">
        <f t="shared" si="0"/>
        <v>1999</v>
      </c>
      <c r="D7" t="s">
        <v>14</v>
      </c>
      <c r="E7" s="1">
        <v>1.9040000081062323</v>
      </c>
      <c r="F7" s="1">
        <v>1.9213793195527178</v>
      </c>
      <c r="G7" s="1">
        <v>1.8002666568756089</v>
      </c>
      <c r="H7" s="1">
        <v>1.888444436921014</v>
      </c>
      <c r="I7" s="1">
        <v>1.7852083295583723</v>
      </c>
      <c r="J7" s="1">
        <v>1.941574072396314</v>
      </c>
      <c r="K7" s="1">
        <v>1.9909302162569626</v>
      </c>
      <c r="L7" s="1">
        <v>1.9875280937451998</v>
      </c>
      <c r="M7" s="1">
        <v>1.8425641059875488</v>
      </c>
      <c r="N7" s="1">
        <v>1.9022666649023692</v>
      </c>
    </row>
    <row r="8" spans="1:19" x14ac:dyDescent="0.4">
      <c r="A8" t="s">
        <v>25</v>
      </c>
      <c r="B8">
        <f t="shared" si="1"/>
        <v>2</v>
      </c>
      <c r="C8">
        <f t="shared" si="0"/>
        <v>1999</v>
      </c>
      <c r="D8" t="s">
        <v>14</v>
      </c>
      <c r="E8" s="1">
        <v>1.9018367309959567</v>
      </c>
      <c r="F8" s="1">
        <v>1.9199999900964588</v>
      </c>
      <c r="G8" s="1">
        <v>1.7924999909268478</v>
      </c>
      <c r="H8" s="1">
        <v>1.8847826045492424</v>
      </c>
      <c r="I8" s="1">
        <v>1.7858333264787987</v>
      </c>
      <c r="J8" s="1">
        <v>1.9271681488087746</v>
      </c>
      <c r="K8" s="1">
        <v>1.9795237978299451</v>
      </c>
      <c r="L8" s="1">
        <v>1.9840000014556087</v>
      </c>
      <c r="M8" s="1">
        <v>1.83769229436532</v>
      </c>
      <c r="N8" s="1">
        <v>1.8979349556977188</v>
      </c>
    </row>
    <row r="9" spans="1:19" x14ac:dyDescent="0.4">
      <c r="A9" t="s">
        <v>27</v>
      </c>
      <c r="B9">
        <f t="shared" si="1"/>
        <v>3</v>
      </c>
      <c r="C9">
        <f t="shared" si="0"/>
        <v>1999</v>
      </c>
      <c r="D9" t="s">
        <v>14</v>
      </c>
      <c r="E9" s="1">
        <v>1.9526562448590992</v>
      </c>
      <c r="F9" s="1">
        <v>1.9408536495232001</v>
      </c>
      <c r="G9" s="1">
        <v>1.8436559131068562</v>
      </c>
      <c r="H9" s="1">
        <v>1.9199999871554678</v>
      </c>
      <c r="I9" s="1">
        <v>1.791724141301779</v>
      </c>
      <c r="J9" s="1">
        <v>1.9615827412914029</v>
      </c>
      <c r="K9" s="1">
        <v>1.9826414989975261</v>
      </c>
      <c r="L9" s="1">
        <v>2.0098260651464046</v>
      </c>
      <c r="M9" s="1">
        <v>1.8531999969482411</v>
      </c>
      <c r="N9" s="1">
        <v>1.9269934580996146</v>
      </c>
    </row>
    <row r="10" spans="1:19" x14ac:dyDescent="0.4">
      <c r="A10" t="s">
        <v>29</v>
      </c>
      <c r="B10">
        <f t="shared" si="1"/>
        <v>4</v>
      </c>
      <c r="C10">
        <f t="shared" si="0"/>
        <v>1999</v>
      </c>
      <c r="D10" t="s">
        <v>14</v>
      </c>
      <c r="E10" s="1">
        <v>1.8715384579621821</v>
      </c>
      <c r="F10" s="1">
        <v>1.9003174626638022</v>
      </c>
      <c r="G10" s="1">
        <v>1.8026027369172597</v>
      </c>
      <c r="H10" s="1">
        <v>1.8892391285170682</v>
      </c>
      <c r="I10" s="1">
        <v>1.7414893647457701</v>
      </c>
      <c r="J10" s="1">
        <v>1.9018691566502934</v>
      </c>
      <c r="K10" s="1">
        <v>1.9407316998737614</v>
      </c>
      <c r="L10" s="1">
        <v>1.9580434729223679</v>
      </c>
      <c r="M10" s="1">
        <v>1.8064102698595086</v>
      </c>
      <c r="N10" s="1">
        <v>1.8778052792297337</v>
      </c>
    </row>
    <row r="11" spans="1:19" x14ac:dyDescent="0.4">
      <c r="A11" t="s">
        <v>31</v>
      </c>
      <c r="B11">
        <f t="shared" si="1"/>
        <v>5</v>
      </c>
      <c r="C11">
        <f t="shared" si="0"/>
        <v>1999</v>
      </c>
      <c r="D11" t="s">
        <v>14</v>
      </c>
      <c r="E11" s="1">
        <v>1.864358981450398</v>
      </c>
      <c r="F11" s="1">
        <v>1.9280850963389633</v>
      </c>
      <c r="G11" s="1">
        <v>1.8112499905484067</v>
      </c>
      <c r="H11" s="1">
        <v>1.8991304359574248</v>
      </c>
      <c r="I11" s="1">
        <v>1.7027777996328153</v>
      </c>
      <c r="J11" s="1">
        <v>1.8941463348342151</v>
      </c>
      <c r="K11" s="1">
        <v>1.968387084622538</v>
      </c>
      <c r="L11" s="1">
        <v>1.9432394370226804</v>
      </c>
      <c r="M11" s="1">
        <v>1.7943333546320592</v>
      </c>
      <c r="N11" s="1">
        <v>1.8768763555104717</v>
      </c>
    </row>
    <row r="12" spans="1:19" x14ac:dyDescent="0.4">
      <c r="A12" t="s">
        <v>33</v>
      </c>
      <c r="B12">
        <f t="shared" si="1"/>
        <v>6</v>
      </c>
      <c r="C12">
        <f t="shared" si="0"/>
        <v>1999</v>
      </c>
      <c r="D12" t="s">
        <v>14</v>
      </c>
      <c r="E12" s="1">
        <v>1.8464912280701755</v>
      </c>
      <c r="F12" s="1">
        <v>1.9138709575899187</v>
      </c>
      <c r="G12" s="1">
        <v>1.7913186838338659</v>
      </c>
      <c r="H12" s="1">
        <v>1.8925742560093948</v>
      </c>
      <c r="I12" s="1">
        <v>1.7384482786573217</v>
      </c>
      <c r="J12" s="1">
        <v>1.8714728697325833</v>
      </c>
      <c r="K12" s="1">
        <v>1.9869090990586715</v>
      </c>
      <c r="L12" s="1">
        <v>1.9321739072385047</v>
      </c>
      <c r="M12" s="1">
        <v>1.8044680788161898</v>
      </c>
      <c r="N12" s="1">
        <v>1.869384614404265</v>
      </c>
    </row>
    <row r="13" spans="1:19" x14ac:dyDescent="0.4">
      <c r="A13" t="s">
        <v>35</v>
      </c>
      <c r="B13">
        <f t="shared" si="1"/>
        <v>7</v>
      </c>
      <c r="C13">
        <f t="shared" si="0"/>
        <v>1999</v>
      </c>
      <c r="D13" t="s">
        <v>14</v>
      </c>
      <c r="E13" s="1">
        <v>1.6695744763029399</v>
      </c>
      <c r="F13" s="1">
        <v>1.6488888982742544</v>
      </c>
      <c r="G13" s="1">
        <v>1.5652054760554068</v>
      </c>
      <c r="H13" s="1">
        <v>1.6222727271643549</v>
      </c>
      <c r="I13" s="1">
        <v>1.591590911149978</v>
      </c>
      <c r="J13" s="1">
        <v>1.724181821129539</v>
      </c>
      <c r="K13" s="1">
        <v>1.7543181777000434</v>
      </c>
      <c r="L13" s="1">
        <v>1.8126505986753709</v>
      </c>
      <c r="M13" s="1">
        <v>1.6668571233749401</v>
      </c>
      <c r="N13" s="1">
        <v>1.6780919931207037</v>
      </c>
    </row>
    <row r="14" spans="1:19" x14ac:dyDescent="0.4">
      <c r="A14" t="s">
        <v>37</v>
      </c>
      <c r="B14">
        <f t="shared" si="1"/>
        <v>8</v>
      </c>
      <c r="C14">
        <f t="shared" si="0"/>
        <v>1999</v>
      </c>
      <c r="D14" t="s">
        <v>14</v>
      </c>
      <c r="E14" s="1">
        <v>1.8043999981880194</v>
      </c>
      <c r="F14" s="1">
        <v>1.7783870966203748</v>
      </c>
      <c r="G14" s="1">
        <v>1.6791549333384341</v>
      </c>
      <c r="H14" s="1">
        <v>1.7481012646156018</v>
      </c>
      <c r="I14" s="1">
        <v>1.7202499896287899</v>
      </c>
      <c r="J14" s="1">
        <v>1.8893999993801116</v>
      </c>
      <c r="K14" s="1">
        <v>1.8929545418782667</v>
      </c>
      <c r="L14" s="1">
        <v>1.9421176377464739</v>
      </c>
      <c r="M14" s="1">
        <v>1.7929032233453561</v>
      </c>
      <c r="N14" s="1">
        <v>1.8140569369563853</v>
      </c>
    </row>
    <row r="15" spans="1:19" x14ac:dyDescent="0.4">
      <c r="A15" t="s">
        <v>39</v>
      </c>
      <c r="B15">
        <f t="shared" si="1"/>
        <v>9</v>
      </c>
      <c r="C15">
        <f t="shared" si="0"/>
        <v>1999</v>
      </c>
      <c r="D15" t="s">
        <v>16</v>
      </c>
      <c r="E15" s="1">
        <v>1.6633333459733022</v>
      </c>
      <c r="F15" s="1">
        <v>1.6930137039863904</v>
      </c>
      <c r="G15" s="1">
        <v>1.5647058795480167</v>
      </c>
      <c r="H15" s="1">
        <v>1.6526605590767818</v>
      </c>
      <c r="I15" s="1">
        <v>1.6077966023299646</v>
      </c>
      <c r="J15" s="1">
        <v>1.7303100778150928</v>
      </c>
      <c r="K15" s="1">
        <v>1.7582352909387318</v>
      </c>
      <c r="L15" s="1">
        <v>1.8312244950508585</v>
      </c>
      <c r="M15" s="1">
        <v>1.6862500111262007</v>
      </c>
      <c r="N15" s="1">
        <v>1.6918321711200102</v>
      </c>
    </row>
    <row r="16" spans="1:19" x14ac:dyDescent="0.4">
      <c r="A16" t="s">
        <v>41</v>
      </c>
      <c r="B16">
        <f t="shared" si="1"/>
        <v>10</v>
      </c>
      <c r="C16">
        <f t="shared" si="0"/>
        <v>1999</v>
      </c>
      <c r="D16" t="s">
        <v>16</v>
      </c>
      <c r="E16" s="1">
        <v>1.5633928520338869</v>
      </c>
      <c r="F16" s="1">
        <v>1.6330508519027187</v>
      </c>
      <c r="G16" s="1">
        <v>1.4862857137407577</v>
      </c>
      <c r="H16" s="1">
        <v>1.5873170742174472</v>
      </c>
      <c r="I16" s="1">
        <v>1.5315217298010122</v>
      </c>
      <c r="J16" s="1">
        <v>1.6278217818477365</v>
      </c>
      <c r="K16" s="1">
        <v>1.7072093015493348</v>
      </c>
      <c r="L16" s="1">
        <v>1.7304878147636973</v>
      </c>
      <c r="M16" s="1">
        <v>1.5972973011635441</v>
      </c>
      <c r="N16" s="1">
        <v>1.6100173619472318</v>
      </c>
    </row>
    <row r="17" spans="1:14" x14ac:dyDescent="0.4">
      <c r="A17" t="s">
        <v>43</v>
      </c>
      <c r="B17">
        <f t="shared" si="1"/>
        <v>11</v>
      </c>
      <c r="C17">
        <f t="shared" si="0"/>
        <v>1999</v>
      </c>
      <c r="D17" t="s">
        <v>16</v>
      </c>
      <c r="E17" s="1">
        <v>1.6136363593014806</v>
      </c>
      <c r="F17" s="1">
        <v>1.6379629682611541</v>
      </c>
      <c r="G17" s="1">
        <v>1.5496103810025494</v>
      </c>
      <c r="H17" s="1">
        <v>1.6121176467222329</v>
      </c>
      <c r="I17" s="1">
        <v>1.5639534911444022</v>
      </c>
      <c r="J17" s="1">
        <v>1.6624545465816152</v>
      </c>
      <c r="K17" s="1">
        <v>1.7117647002725038</v>
      </c>
      <c r="L17" s="1">
        <v>1.7486206896003638</v>
      </c>
      <c r="M17" s="1">
        <v>1.6205405415715397</v>
      </c>
      <c r="N17" s="1">
        <v>1.6391065282510318</v>
      </c>
    </row>
    <row r="18" spans="1:14" x14ac:dyDescent="0.4">
      <c r="A18" t="s">
        <v>45</v>
      </c>
      <c r="B18">
        <f t="shared" si="1"/>
        <v>12</v>
      </c>
      <c r="C18">
        <f t="shared" si="0"/>
        <v>1999</v>
      </c>
      <c r="D18" t="s">
        <v>16</v>
      </c>
      <c r="E18" s="1">
        <v>1.6582857183047708</v>
      </c>
      <c r="F18" s="1">
        <v>1.6544444395436184</v>
      </c>
      <c r="G18" s="1">
        <v>1.5880808059615312</v>
      </c>
      <c r="H18" s="1">
        <v>1.6443689320851305</v>
      </c>
      <c r="I18" s="1">
        <v>1.5809615391951337</v>
      </c>
      <c r="J18" s="1">
        <v>1.6791970851647593</v>
      </c>
      <c r="K18" s="1">
        <v>1.7795348832773612</v>
      </c>
      <c r="L18" s="1">
        <v>1.7539999973206291</v>
      </c>
      <c r="M18" s="1">
        <v>1.6250000081279068</v>
      </c>
      <c r="N18" s="1">
        <v>1.6637793110156882</v>
      </c>
    </row>
    <row r="19" spans="1:14" x14ac:dyDescent="0.4">
      <c r="A19" t="s">
        <v>47</v>
      </c>
      <c r="B19">
        <f t="shared" si="1"/>
        <v>1</v>
      </c>
      <c r="C19">
        <f t="shared" si="0"/>
        <v>2000</v>
      </c>
      <c r="D19" t="s">
        <v>16</v>
      </c>
      <c r="E19" s="1">
        <v>1.7760714249951501</v>
      </c>
      <c r="F19" s="1">
        <v>1.7888135647369647</v>
      </c>
      <c r="G19" s="1">
        <v>1.7014102584276447</v>
      </c>
      <c r="H19" s="1">
        <v>1.7734117592082301</v>
      </c>
      <c r="I19" s="1">
        <v>1.6989361834018779</v>
      </c>
      <c r="J19" s="1">
        <v>1.7987179491255021</v>
      </c>
      <c r="K19" s="1">
        <v>1.9258536565594557</v>
      </c>
      <c r="L19" s="1">
        <v>1.8525301088769752</v>
      </c>
      <c r="M19" s="1">
        <v>1.7281578967445774</v>
      </c>
      <c r="N19" s="1">
        <v>1.7833443700477778</v>
      </c>
    </row>
    <row r="20" spans="1:14" x14ac:dyDescent="0.4">
      <c r="A20" t="s">
        <v>48</v>
      </c>
      <c r="B20">
        <f t="shared" si="1"/>
        <v>2</v>
      </c>
      <c r="C20">
        <f t="shared" si="0"/>
        <v>2000</v>
      </c>
      <c r="D20" t="s">
        <v>16</v>
      </c>
      <c r="E20" s="1">
        <v>1.8677232180322918</v>
      </c>
      <c r="F20" s="1">
        <v>1.8748484402894967</v>
      </c>
      <c r="G20" s="1">
        <v>1.7776912525296207</v>
      </c>
      <c r="H20" s="1">
        <v>1.8666170402006665</v>
      </c>
      <c r="I20" s="1">
        <v>1.7694790723711935</v>
      </c>
      <c r="J20" s="1">
        <v>1.9021070170820804</v>
      </c>
      <c r="K20" s="1">
        <v>2.0135459448840165</v>
      </c>
      <c r="L20" s="1">
        <v>1.9529177877638082</v>
      </c>
      <c r="M20" s="1">
        <v>1.8359722197055801</v>
      </c>
      <c r="N20" s="1">
        <v>1.8755707252574594</v>
      </c>
    </row>
    <row r="21" spans="1:14" x14ac:dyDescent="0.4">
      <c r="A21" t="s">
        <v>49</v>
      </c>
      <c r="B21">
        <f t="shared" si="1"/>
        <v>3</v>
      </c>
      <c r="C21">
        <f t="shared" si="0"/>
        <v>2000</v>
      </c>
      <c r="D21" t="s">
        <v>16</v>
      </c>
      <c r="E21" s="1">
        <v>1.9490624964237218</v>
      </c>
      <c r="F21" s="1">
        <v>1.9637681142143582</v>
      </c>
      <c r="G21" s="1">
        <v>1.8604040422824899</v>
      </c>
      <c r="H21" s="1">
        <v>1.9609900878207518</v>
      </c>
      <c r="I21" s="1">
        <v>1.823461534885259</v>
      </c>
      <c r="J21" s="1">
        <v>1.9656462450416716</v>
      </c>
      <c r="K21" s="1">
        <v>2.0843181745572523</v>
      </c>
      <c r="L21" s="1">
        <v>1.9987850311760591</v>
      </c>
      <c r="M21" s="1">
        <v>1.8911111116409289</v>
      </c>
      <c r="N21" s="1">
        <v>1.9463324101416619</v>
      </c>
    </row>
    <row r="22" spans="1:14" x14ac:dyDescent="0.4">
      <c r="A22" t="s">
        <v>50</v>
      </c>
      <c r="B22">
        <f t="shared" si="1"/>
        <v>4</v>
      </c>
      <c r="C22">
        <f t="shared" si="0"/>
        <v>2000</v>
      </c>
      <c r="D22" t="s">
        <v>16</v>
      </c>
      <c r="E22" s="1">
        <v>1.9475471815972969</v>
      </c>
      <c r="F22" s="1">
        <v>1.9871428656199623</v>
      </c>
      <c r="G22" s="1">
        <v>1.8828750044107436</v>
      </c>
      <c r="H22" s="1">
        <v>1.9976136318661952</v>
      </c>
      <c r="I22" s="1">
        <v>1.8332558288130643</v>
      </c>
      <c r="J22" s="1">
        <v>1.9812962986804821</v>
      </c>
      <c r="K22" s="1">
        <v>2.1008823759415569</v>
      </c>
      <c r="L22" s="1">
        <v>2.0019277018236825</v>
      </c>
      <c r="M22" s="1">
        <v>1.8969230804687898</v>
      </c>
      <c r="N22" s="1">
        <v>1.9614382439660143</v>
      </c>
    </row>
    <row r="23" spans="1:14" x14ac:dyDescent="0.4">
      <c r="A23" t="s">
        <v>51</v>
      </c>
      <c r="B23">
        <f t="shared" si="1"/>
        <v>5</v>
      </c>
      <c r="C23">
        <f t="shared" si="0"/>
        <v>2000</v>
      </c>
      <c r="D23" t="s">
        <v>16</v>
      </c>
      <c r="E23" s="1">
        <v>2.0351514996904316</v>
      </c>
      <c r="F23" s="1">
        <v>2.0470512708028159</v>
      </c>
      <c r="G23" s="1">
        <v>1.9587878723337195</v>
      </c>
      <c r="H23" s="1">
        <v>2.0850908886302606</v>
      </c>
      <c r="I23" s="1">
        <v>1.9016363707455721</v>
      </c>
      <c r="J23" s="1">
        <v>2.0540579678355781</v>
      </c>
      <c r="K23" s="1">
        <v>2.135652181894883</v>
      </c>
      <c r="L23" s="1">
        <v>2.1082300770599223</v>
      </c>
      <c r="M23" s="1">
        <v>1.9673333168029783</v>
      </c>
      <c r="N23" s="1">
        <v>2.0404266579945882</v>
      </c>
    </row>
    <row r="24" spans="1:14" x14ac:dyDescent="0.4">
      <c r="A24" t="s">
        <v>52</v>
      </c>
      <c r="B24">
        <f t="shared" si="1"/>
        <v>6</v>
      </c>
      <c r="C24">
        <f t="shared" si="0"/>
        <v>2000</v>
      </c>
      <c r="D24" t="s">
        <v>16</v>
      </c>
      <c r="E24" s="1">
        <v>1.8372412787543404</v>
      </c>
      <c r="F24" s="1">
        <v>1.7840609364211557</v>
      </c>
      <c r="G24" s="1">
        <v>1.7719336687302103</v>
      </c>
      <c r="H24" s="1">
        <v>1.8222409107468345</v>
      </c>
      <c r="I24" s="1">
        <v>1.8188312388956549</v>
      </c>
      <c r="J24" s="1">
        <v>1.8473913813459462</v>
      </c>
      <c r="K24" s="1">
        <v>1.8333923144218249</v>
      </c>
      <c r="L24" s="1">
        <v>1.9658531304448841</v>
      </c>
      <c r="M24" s="1">
        <v>1.8417206879319814</v>
      </c>
      <c r="N24" s="1">
        <v>1.8333214175640833</v>
      </c>
    </row>
    <row r="25" spans="1:14" x14ac:dyDescent="0.4">
      <c r="A25" t="s">
        <v>53</v>
      </c>
      <c r="B25">
        <f t="shared" si="1"/>
        <v>7</v>
      </c>
      <c r="C25">
        <f t="shared" si="0"/>
        <v>2000</v>
      </c>
      <c r="D25" t="s">
        <v>16</v>
      </c>
      <c r="E25" s="1">
        <v>1.6447540990641865</v>
      </c>
      <c r="F25" s="1">
        <v>1.5579687505960451</v>
      </c>
      <c r="G25" s="1">
        <v>1.5640999960899353</v>
      </c>
      <c r="H25" s="1">
        <v>1.5634523800441198</v>
      </c>
      <c r="I25" s="1">
        <v>1.7093181826851582</v>
      </c>
      <c r="J25" s="1">
        <v>1.6983620668279713</v>
      </c>
      <c r="K25" s="1">
        <v>1.6597368528968417</v>
      </c>
      <c r="L25" s="1">
        <v>1.7807692271012519</v>
      </c>
      <c r="M25" s="1">
        <v>1.743055562178295</v>
      </c>
      <c r="N25" s="1">
        <v>1.6473190786415026</v>
      </c>
    </row>
    <row r="26" spans="1:14" x14ac:dyDescent="0.4">
      <c r="A26" t="s">
        <v>54</v>
      </c>
      <c r="B26">
        <f t="shared" si="1"/>
        <v>8</v>
      </c>
      <c r="C26">
        <f t="shared" si="0"/>
        <v>2000</v>
      </c>
      <c r="D26" t="s">
        <v>16</v>
      </c>
      <c r="E26" s="1">
        <v>1.5614457791110126</v>
      </c>
      <c r="F26" s="1">
        <v>1.4785897471965892</v>
      </c>
      <c r="G26" s="1">
        <v>1.4550000021855041</v>
      </c>
      <c r="H26" s="1">
        <v>1.4292553130616539</v>
      </c>
      <c r="I26" s="1">
        <v>1.5845282999974368</v>
      </c>
      <c r="J26" s="1">
        <v>1.634620687879365</v>
      </c>
      <c r="K26" s="1">
        <v>1.5016666601101558</v>
      </c>
      <c r="L26" s="1">
        <v>1.7198876530936604</v>
      </c>
      <c r="M26" s="1">
        <v>1.6440425527856708</v>
      </c>
      <c r="N26" s="1">
        <v>1.5552179657483824</v>
      </c>
    </row>
    <row r="27" spans="1:14" x14ac:dyDescent="0.4">
      <c r="A27" t="s">
        <v>55</v>
      </c>
      <c r="B27">
        <f t="shared" si="1"/>
        <v>9</v>
      </c>
      <c r="C27">
        <f t="shared" si="0"/>
        <v>2000</v>
      </c>
      <c r="D27" t="s">
        <v>18</v>
      </c>
      <c r="E27" s="1">
        <v>1.5773437470197671</v>
      </c>
      <c r="F27" s="1">
        <v>1.503962269369161</v>
      </c>
      <c r="G27" s="1">
        <v>1.5186904796532221</v>
      </c>
      <c r="H27" s="1">
        <v>1.472560990147475</v>
      </c>
      <c r="I27" s="1">
        <v>1.5813953516095167</v>
      </c>
      <c r="J27" s="1">
        <v>1.6197413761040262</v>
      </c>
      <c r="K27" s="1">
        <v>1.522368418542962</v>
      </c>
      <c r="L27" s="1">
        <v>1.7194366303967763</v>
      </c>
      <c r="M27" s="1">
        <v>1.6379487269963979</v>
      </c>
      <c r="N27" s="1">
        <v>1.5740339022571759</v>
      </c>
    </row>
    <row r="28" spans="1:14" x14ac:dyDescent="0.4">
      <c r="A28" t="s">
        <v>56</v>
      </c>
      <c r="B28">
        <f t="shared" si="1"/>
        <v>10</v>
      </c>
      <c r="C28">
        <f t="shared" si="0"/>
        <v>2000</v>
      </c>
      <c r="D28" t="s">
        <v>18</v>
      </c>
      <c r="E28" s="1">
        <v>1.8094029871385493</v>
      </c>
      <c r="F28" s="1">
        <v>1.6871428532259809</v>
      </c>
      <c r="G28" s="1">
        <v>1.7300000011280028</v>
      </c>
      <c r="H28" s="1">
        <v>1.6355223798040135</v>
      </c>
      <c r="I28" s="1">
        <v>1.8025641135680355</v>
      </c>
      <c r="J28" s="1">
        <v>1.8262015470238622</v>
      </c>
      <c r="K28" s="1">
        <v>1.778000009059906</v>
      </c>
      <c r="L28" s="1">
        <v>1.9692187327891595</v>
      </c>
      <c r="M28" s="1">
        <v>1.8648718075874529</v>
      </c>
      <c r="N28" s="1">
        <v>1.7927561825661271</v>
      </c>
    </row>
    <row r="29" spans="1:14" x14ac:dyDescent="0.4">
      <c r="A29" t="s">
        <v>57</v>
      </c>
      <c r="B29">
        <f t="shared" si="1"/>
        <v>11</v>
      </c>
      <c r="C29">
        <f t="shared" si="0"/>
        <v>2000</v>
      </c>
      <c r="D29" t="s">
        <v>18</v>
      </c>
      <c r="E29" s="1">
        <v>1.9449350601666937</v>
      </c>
      <c r="F29" s="1">
        <v>1.8413999962806693</v>
      </c>
      <c r="G29" s="1">
        <v>1.8675675639161118</v>
      </c>
      <c r="H29" s="1">
        <v>1.8247252794412463</v>
      </c>
      <c r="I29" s="1">
        <v>1.9058490474269079</v>
      </c>
      <c r="J29" s="1">
        <v>1.960256400016638</v>
      </c>
      <c r="K29" s="1">
        <v>1.9393749982118613</v>
      </c>
      <c r="L29" s="1">
        <v>2.0787962630943007</v>
      </c>
      <c r="M29" s="1">
        <v>1.9749999915560101</v>
      </c>
      <c r="N29" s="1">
        <v>1.9331401527088607</v>
      </c>
    </row>
    <row r="30" spans="1:14" x14ac:dyDescent="0.4">
      <c r="A30" t="s">
        <v>58</v>
      </c>
      <c r="B30">
        <f t="shared" si="1"/>
        <v>12</v>
      </c>
      <c r="C30">
        <f t="shared" si="0"/>
        <v>2000</v>
      </c>
      <c r="D30" t="s">
        <v>18</v>
      </c>
      <c r="E30" s="1">
        <v>2.0330769208761361</v>
      </c>
      <c r="F30" s="1">
        <v>1.9234545490958477</v>
      </c>
      <c r="G30" s="1">
        <v>1.9533673476199718</v>
      </c>
      <c r="H30" s="1">
        <v>1.9132911374297328</v>
      </c>
      <c r="I30" s="1">
        <v>1.969230752724868</v>
      </c>
      <c r="J30" s="1">
        <v>2.0295934938802951</v>
      </c>
      <c r="K30" s="1">
        <v>2.0263157675140784</v>
      </c>
      <c r="L30" s="1">
        <v>2.1402857065200802</v>
      </c>
      <c r="M30" s="1">
        <v>2.0603225731080572</v>
      </c>
      <c r="N30" s="1">
        <v>2.002759193098266</v>
      </c>
    </row>
    <row r="31" spans="1:14" x14ac:dyDescent="0.4">
      <c r="A31" t="s">
        <v>59</v>
      </c>
      <c r="B31">
        <f t="shared" si="1"/>
        <v>1</v>
      </c>
      <c r="C31">
        <f t="shared" si="0"/>
        <v>2001</v>
      </c>
      <c r="D31" t="s">
        <v>18</v>
      </c>
      <c r="E31" s="1">
        <v>2.022750015556813</v>
      </c>
      <c r="F31" s="1">
        <v>1.9375675707250029</v>
      </c>
      <c r="G31" s="1">
        <v>1.9306557295752353</v>
      </c>
      <c r="H31" s="1">
        <v>1.9347663560760355</v>
      </c>
      <c r="I31" s="1">
        <v>1.9807999873161324</v>
      </c>
      <c r="J31" s="1">
        <v>2.0573202768961587</v>
      </c>
      <c r="K31" s="1">
        <v>2.0376000142097475</v>
      </c>
      <c r="L31" s="1">
        <v>2.1329884857966985</v>
      </c>
      <c r="M31" s="1">
        <v>2.0687234021247702</v>
      </c>
      <c r="N31" s="1">
        <v>2.0081168846650557</v>
      </c>
    </row>
    <row r="32" spans="1:14" x14ac:dyDescent="0.4">
      <c r="A32" t="s">
        <v>60</v>
      </c>
      <c r="B32">
        <f t="shared" si="1"/>
        <v>2</v>
      </c>
      <c r="C32">
        <f t="shared" si="0"/>
        <v>2001</v>
      </c>
      <c r="D32" t="s">
        <v>18</v>
      </c>
      <c r="E32" s="1">
        <v>1.9710169424444952</v>
      </c>
      <c r="F32" s="1">
        <v>1.8909803886039587</v>
      </c>
      <c r="G32" s="1">
        <v>1.8885106342904114</v>
      </c>
      <c r="H32" s="1">
        <v>1.8908333463801281</v>
      </c>
      <c r="I32" s="1">
        <v>1.9402381068184282</v>
      </c>
      <c r="J32" s="1">
        <v>2.0186776789751923</v>
      </c>
      <c r="K32" s="1">
        <v>2.0194999784231191</v>
      </c>
      <c r="L32" s="1">
        <v>2.0916666331745324</v>
      </c>
      <c r="M32" s="1">
        <v>2.0199999971823259</v>
      </c>
      <c r="N32" s="1">
        <v>1.9728171265694809</v>
      </c>
    </row>
    <row r="33" spans="1:14" x14ac:dyDescent="0.4">
      <c r="A33" t="s">
        <v>61</v>
      </c>
      <c r="B33">
        <f t="shared" si="1"/>
        <v>3</v>
      </c>
      <c r="C33">
        <f t="shared" si="0"/>
        <v>2001</v>
      </c>
      <c r="D33" t="s">
        <v>18</v>
      </c>
      <c r="E33" s="1">
        <v>1.9462295164827439</v>
      </c>
      <c r="F33" s="1">
        <v>1.8296428471803654</v>
      </c>
      <c r="G33" s="1">
        <v>1.8582653208654751</v>
      </c>
      <c r="H33" s="1">
        <v>1.8662962884078795</v>
      </c>
      <c r="I33" s="1">
        <v>1.9381395328876587</v>
      </c>
      <c r="J33" s="1">
        <v>1.9858677653241745</v>
      </c>
      <c r="K33" s="1">
        <v>1.9674999803304671</v>
      </c>
      <c r="L33" s="1">
        <v>2.0824999764561647</v>
      </c>
      <c r="M33" s="1">
        <v>2.0004878102279289</v>
      </c>
      <c r="N33" s="1">
        <v>1.9410789014828569</v>
      </c>
    </row>
    <row r="34" spans="1:14" x14ac:dyDescent="0.4">
      <c r="A34" t="s">
        <v>62</v>
      </c>
      <c r="B34">
        <f t="shared" si="1"/>
        <v>4</v>
      </c>
      <c r="C34">
        <f t="shared" si="0"/>
        <v>2001</v>
      </c>
      <c r="D34" t="s">
        <v>18</v>
      </c>
      <c r="E34" s="1">
        <v>1.9119697140924863</v>
      </c>
      <c r="F34" s="1">
        <v>1.8040740688641863</v>
      </c>
      <c r="G34" s="1">
        <v>1.8241666629910469</v>
      </c>
      <c r="H34" s="1">
        <v>1.8538636429743336</v>
      </c>
      <c r="I34" s="1">
        <v>1.9112195241742025</v>
      </c>
      <c r="J34" s="1">
        <v>1.9456557357897524</v>
      </c>
      <c r="K34" s="1">
        <v>1.9016666611035664</v>
      </c>
      <c r="L34" s="1">
        <v>2.0458241281928595</v>
      </c>
      <c r="M34" s="1">
        <v>1.9767499923706056</v>
      </c>
      <c r="N34" s="1">
        <v>1.9105678178158472</v>
      </c>
    </row>
    <row r="35" spans="1:14" x14ac:dyDescent="0.4">
      <c r="A35" t="s">
        <v>63</v>
      </c>
      <c r="B35">
        <f t="shared" si="1"/>
        <v>5</v>
      </c>
      <c r="C35">
        <f t="shared" si="0"/>
        <v>2001</v>
      </c>
      <c r="D35" t="s">
        <v>18</v>
      </c>
      <c r="E35" s="1">
        <v>1.7767441882643593</v>
      </c>
      <c r="F35" s="1">
        <v>1.715151506842989</v>
      </c>
      <c r="G35" s="1">
        <v>1.7070270218290726</v>
      </c>
      <c r="H35" s="1">
        <v>1.7251923015484443</v>
      </c>
      <c r="I35" s="1">
        <v>1.7973469349802749</v>
      </c>
      <c r="J35" s="1">
        <v>1.8097368376819711</v>
      </c>
      <c r="K35" s="1">
        <v>1.8011999988555905</v>
      </c>
      <c r="L35" s="1">
        <v>1.9165789464063816</v>
      </c>
      <c r="M35" s="1">
        <v>1.8731914885500647</v>
      </c>
      <c r="N35" s="1">
        <v>1.7902952469359315</v>
      </c>
    </row>
    <row r="36" spans="1:14" x14ac:dyDescent="0.4">
      <c r="A36" t="s">
        <v>64</v>
      </c>
      <c r="B36">
        <f t="shared" si="1"/>
        <v>6</v>
      </c>
      <c r="C36">
        <f t="shared" si="0"/>
        <v>2001</v>
      </c>
      <c r="D36" t="s">
        <v>18</v>
      </c>
      <c r="E36" s="1">
        <v>1.7686363639253557</v>
      </c>
      <c r="F36" s="1">
        <v>1.705454555424778</v>
      </c>
      <c r="G36" s="1">
        <v>1.703267319367664</v>
      </c>
      <c r="H36" s="1">
        <v>1.7189062554389247</v>
      </c>
      <c r="I36" s="1">
        <v>1.8361904791423247</v>
      </c>
      <c r="J36" s="1">
        <v>1.8100813006967065</v>
      </c>
      <c r="K36" s="1">
        <v>1.7777500003576279</v>
      </c>
      <c r="L36" s="1">
        <v>1.9467742032902218</v>
      </c>
      <c r="M36" s="1">
        <v>1.9140909097411412</v>
      </c>
      <c r="N36" s="1">
        <v>1.8006435660245788</v>
      </c>
    </row>
    <row r="37" spans="1:14" x14ac:dyDescent="0.4">
      <c r="A37" t="s">
        <v>65</v>
      </c>
      <c r="B37">
        <f t="shared" si="1"/>
        <v>7</v>
      </c>
      <c r="C37">
        <f t="shared" si="0"/>
        <v>2001</v>
      </c>
      <c r="D37" t="s">
        <v>18</v>
      </c>
      <c r="E37" s="1">
        <v>1.9249333333969116</v>
      </c>
      <c r="F37" s="1">
        <v>1.8306060451449777</v>
      </c>
      <c r="G37" s="1">
        <v>1.830990104392024</v>
      </c>
      <c r="H37" s="1">
        <v>1.8261971859864781</v>
      </c>
      <c r="I37" s="1">
        <v>2.0176743851151571</v>
      </c>
      <c r="J37" s="1">
        <v>1.9958119555416269</v>
      </c>
      <c r="K37" s="1">
        <v>1.8722499907016759</v>
      </c>
      <c r="L37" s="1">
        <v>2.1830337060971208</v>
      </c>
      <c r="M37" s="1">
        <v>2.1236585436797726</v>
      </c>
      <c r="N37" s="1">
        <v>1.9604754055132632</v>
      </c>
    </row>
    <row r="38" spans="1:14" x14ac:dyDescent="0.4">
      <c r="A38" t="s">
        <v>66</v>
      </c>
      <c r="B38">
        <f t="shared" si="1"/>
        <v>8</v>
      </c>
      <c r="C38">
        <f t="shared" si="0"/>
        <v>2001</v>
      </c>
      <c r="D38" t="s">
        <v>18</v>
      </c>
      <c r="E38" s="1">
        <v>1.9425000055976536</v>
      </c>
      <c r="F38" s="1">
        <v>1.8818367354723875</v>
      </c>
      <c r="G38" s="1">
        <v>1.8534146401940323</v>
      </c>
      <c r="H38" s="1">
        <v>1.8528888980547584</v>
      </c>
      <c r="I38" s="1">
        <v>2.0156603489281997</v>
      </c>
      <c r="J38" s="1">
        <v>2.0278980762335905</v>
      </c>
      <c r="K38" s="1">
        <v>1.8961999917030334</v>
      </c>
      <c r="L38" s="1">
        <v>2.1863158439335071</v>
      </c>
      <c r="M38" s="1">
        <v>2.1228301974962336</v>
      </c>
      <c r="N38" s="1">
        <v>1.9813316323235155</v>
      </c>
    </row>
    <row r="39" spans="1:14" x14ac:dyDescent="0.4">
      <c r="A39" t="s">
        <v>67</v>
      </c>
      <c r="B39">
        <f t="shared" si="1"/>
        <v>9</v>
      </c>
      <c r="C39">
        <f t="shared" si="0"/>
        <v>2001</v>
      </c>
      <c r="D39" s="3" t="s">
        <v>20</v>
      </c>
      <c r="E39" s="1">
        <v>1.9497014906869015</v>
      </c>
      <c r="F39" s="1">
        <v>1.8737209203631389</v>
      </c>
      <c r="G39" s="1">
        <v>1.8812941340839169</v>
      </c>
      <c r="H39" s="1">
        <v>1.8315714240074161</v>
      </c>
      <c r="I39" s="1">
        <v>1.989069752914961</v>
      </c>
      <c r="J39" s="1">
        <v>2.0195237880661376</v>
      </c>
      <c r="K39" s="1">
        <v>1.8594999969005568</v>
      </c>
      <c r="L39" s="1">
        <v>2.1835106585888164</v>
      </c>
      <c r="M39" s="1">
        <v>2.0860975602777989</v>
      </c>
      <c r="N39" s="1">
        <v>1.9777832495167924</v>
      </c>
    </row>
    <row r="40" spans="1:14" x14ac:dyDescent="0.4">
      <c r="A40" t="s">
        <v>68</v>
      </c>
      <c r="B40">
        <f t="shared" si="1"/>
        <v>10</v>
      </c>
      <c r="C40">
        <f t="shared" si="0"/>
        <v>2001</v>
      </c>
      <c r="D40" s="3" t="s">
        <v>20</v>
      </c>
      <c r="E40" s="1">
        <v>1.9085714266850398</v>
      </c>
      <c r="F40" s="1">
        <v>1.7821739186411316</v>
      </c>
      <c r="G40" s="1">
        <v>1.824552847117912</v>
      </c>
      <c r="H40" s="1">
        <v>1.7460674221596022</v>
      </c>
      <c r="I40" s="1">
        <v>1.9418518587395008</v>
      </c>
      <c r="J40" s="1">
        <v>1.9672625577649587</v>
      </c>
      <c r="K40" s="1">
        <v>1.822448973753015</v>
      </c>
      <c r="L40" s="1">
        <v>2.1605785769864543</v>
      </c>
      <c r="M40" s="1">
        <v>2.0579245135469257</v>
      </c>
      <c r="N40" s="1">
        <v>1.9282981438666398</v>
      </c>
    </row>
    <row r="41" spans="1:14" x14ac:dyDescent="0.4">
      <c r="A41" t="s">
        <v>69</v>
      </c>
      <c r="B41">
        <f t="shared" si="1"/>
        <v>11</v>
      </c>
      <c r="C41">
        <f t="shared" si="0"/>
        <v>2001</v>
      </c>
      <c r="D41" s="3" t="s">
        <v>20</v>
      </c>
      <c r="E41" s="1">
        <v>1.933749998609225</v>
      </c>
      <c r="F41" s="1">
        <v>1.8064705881417975</v>
      </c>
      <c r="G41" s="1">
        <v>1.8262921410999942</v>
      </c>
      <c r="H41" s="1">
        <v>1.7852777772479591</v>
      </c>
      <c r="I41" s="1">
        <v>1.939473685465362</v>
      </c>
      <c r="J41" s="1">
        <v>1.9596428479467123</v>
      </c>
      <c r="K41" s="1">
        <v>1.8452500104904181</v>
      </c>
      <c r="L41" s="1">
        <v>2.1380459919743156</v>
      </c>
      <c r="M41" s="1">
        <v>2.0554053847854199</v>
      </c>
      <c r="N41" s="1">
        <v>1.9270926519704703</v>
      </c>
    </row>
    <row r="42" spans="1:14" x14ac:dyDescent="0.4">
      <c r="A42" t="s">
        <v>70</v>
      </c>
      <c r="B42">
        <f t="shared" si="1"/>
        <v>12</v>
      </c>
      <c r="C42">
        <f t="shared" si="0"/>
        <v>2001</v>
      </c>
      <c r="D42" s="3" t="s">
        <v>20</v>
      </c>
      <c r="E42" s="1">
        <v>1.9660000022252404</v>
      </c>
      <c r="F42" s="1">
        <v>1.8764444483651046</v>
      </c>
      <c r="G42" s="1">
        <v>1.8608163230273194</v>
      </c>
      <c r="H42" s="1">
        <v>1.8521428550992689</v>
      </c>
      <c r="I42" s="1">
        <v>1.9695238102050066</v>
      </c>
      <c r="J42" s="1">
        <v>1.9840579525284141</v>
      </c>
      <c r="K42" s="1">
        <v>1.9251282092852477</v>
      </c>
      <c r="L42" s="1">
        <v>2.1663830191531077</v>
      </c>
      <c r="M42" s="1">
        <v>2.0639024071577117</v>
      </c>
      <c r="N42" s="1">
        <v>1.9684735202343664</v>
      </c>
    </row>
    <row r="43" spans="1:14" x14ac:dyDescent="0.4">
      <c r="A43" t="s">
        <v>71</v>
      </c>
      <c r="B43">
        <f t="shared" si="1"/>
        <v>1</v>
      </c>
      <c r="C43">
        <f t="shared" si="0"/>
        <v>2002</v>
      </c>
      <c r="D43" s="3" t="s">
        <v>20</v>
      </c>
      <c r="E43" s="1">
        <v>1.9396774333010434</v>
      </c>
      <c r="F43" s="1">
        <v>1.8701562471687789</v>
      </c>
      <c r="G43" s="1">
        <v>1.8441592950736523</v>
      </c>
      <c r="H43" s="1">
        <v>1.8456179734026448</v>
      </c>
      <c r="I43" s="1">
        <v>1.9353703790240824</v>
      </c>
      <c r="J43" s="1">
        <v>1.9676331246392966</v>
      </c>
      <c r="K43" s="1">
        <v>1.9324999998013184</v>
      </c>
      <c r="L43" s="1">
        <v>2.1449152766647988</v>
      </c>
      <c r="M43" s="1">
        <v>2.0390565912678555</v>
      </c>
      <c r="N43" s="1">
        <v>1.9521847710329645</v>
      </c>
    </row>
    <row r="44" spans="1:14" x14ac:dyDescent="0.4">
      <c r="A44" t="s">
        <v>72</v>
      </c>
      <c r="B44">
        <f t="shared" si="1"/>
        <v>2</v>
      </c>
      <c r="C44">
        <f t="shared" si="0"/>
        <v>2002</v>
      </c>
      <c r="D44" s="3" t="s">
        <v>20</v>
      </c>
      <c r="E44" s="1">
        <v>1.9266249954700481</v>
      </c>
      <c r="F44" s="1">
        <v>1.8592452822991135</v>
      </c>
      <c r="G44" s="1">
        <v>1.8289795797698352</v>
      </c>
      <c r="H44" s="1">
        <v>1.8492957706182771</v>
      </c>
      <c r="I44" s="1">
        <v>1.8937209317850516</v>
      </c>
      <c r="J44" s="1">
        <v>1.9416911733501101</v>
      </c>
      <c r="K44" s="1">
        <v>1.9107692302801678</v>
      </c>
      <c r="L44" s="1">
        <v>2.0999999654536343</v>
      </c>
      <c r="M44" s="1">
        <v>1.9952272718602975</v>
      </c>
      <c r="N44" s="1">
        <v>1.9287311092604327</v>
      </c>
    </row>
    <row r="45" spans="1:14" x14ac:dyDescent="0.4">
      <c r="A45" t="s">
        <v>73</v>
      </c>
      <c r="B45">
        <f t="shared" si="1"/>
        <v>3</v>
      </c>
      <c r="C45">
        <f t="shared" si="0"/>
        <v>2002</v>
      </c>
      <c r="D45" s="3" t="s">
        <v>20</v>
      </c>
      <c r="E45" s="1">
        <v>1.9213698661490664</v>
      </c>
      <c r="F45" s="1">
        <v>1.8778571550335192</v>
      </c>
      <c r="G45" s="1">
        <v>1.8163157927362534</v>
      </c>
      <c r="H45" s="1">
        <v>1.8484722160630755</v>
      </c>
      <c r="I45" s="1">
        <v>1.8886363533410169</v>
      </c>
      <c r="J45" s="1">
        <v>1.9582835898470523</v>
      </c>
      <c r="K45" s="1">
        <v>1.9043589524733715</v>
      </c>
      <c r="L45" s="1">
        <v>2.0637233523612322</v>
      </c>
      <c r="M45" s="1">
        <v>1.9947727295485427</v>
      </c>
      <c r="N45" s="1">
        <v>1.9241167369159868</v>
      </c>
    </row>
    <row r="46" spans="1:14" x14ac:dyDescent="0.4">
      <c r="A46" t="s">
        <v>74</v>
      </c>
      <c r="B46">
        <f t="shared" si="1"/>
        <v>4</v>
      </c>
      <c r="C46">
        <f t="shared" si="0"/>
        <v>2002</v>
      </c>
      <c r="D46" s="3" t="s">
        <v>20</v>
      </c>
      <c r="E46" s="1">
        <v>1.851168835317933</v>
      </c>
      <c r="F46" s="1">
        <v>1.833571404218673</v>
      </c>
      <c r="G46" s="1">
        <v>1.7714130295359567</v>
      </c>
      <c r="H46" s="1">
        <v>1.8111688208270378</v>
      </c>
      <c r="I46" s="1">
        <v>1.844883733017499</v>
      </c>
      <c r="J46" s="1">
        <v>1.9014598453131901</v>
      </c>
      <c r="K46" s="1">
        <v>1.8889743487040198</v>
      </c>
      <c r="L46" s="1">
        <v>2.0018947387996482</v>
      </c>
      <c r="M46" s="1">
        <v>1.9478571556863347</v>
      </c>
      <c r="N46" s="1">
        <v>1.8740729430526224</v>
      </c>
    </row>
    <row r="47" spans="1:14" x14ac:dyDescent="0.4">
      <c r="A47" t="s">
        <v>75</v>
      </c>
      <c r="B47">
        <f t="shared" si="1"/>
        <v>5</v>
      </c>
      <c r="C47">
        <f t="shared" si="0"/>
        <v>2002</v>
      </c>
      <c r="D47" s="3" t="s">
        <v>20</v>
      </c>
      <c r="E47" s="1">
        <v>1.9036000061035157</v>
      </c>
      <c r="F47" s="1">
        <v>1.9014492691427036</v>
      </c>
      <c r="G47" s="1">
        <v>1.8331666578849155</v>
      </c>
      <c r="H47" s="1">
        <v>1.873118269828058</v>
      </c>
      <c r="I47" s="1">
        <v>1.8914545492692429</v>
      </c>
      <c r="J47" s="1">
        <v>1.9504907935674936</v>
      </c>
      <c r="K47" s="1">
        <v>1.939999992847443</v>
      </c>
      <c r="L47" s="1">
        <v>2.0684166491031646</v>
      </c>
      <c r="M47" s="1">
        <v>2.0144230608756719</v>
      </c>
      <c r="N47" s="1">
        <v>1.9314598473029125</v>
      </c>
    </row>
    <row r="48" spans="1:14" x14ac:dyDescent="0.4">
      <c r="A48" t="s">
        <v>76</v>
      </c>
      <c r="B48">
        <f t="shared" si="1"/>
        <v>6</v>
      </c>
      <c r="C48">
        <f t="shared" si="0"/>
        <v>2002</v>
      </c>
      <c r="D48" s="3" t="s">
        <v>20</v>
      </c>
      <c r="E48" s="1">
        <v>1.9730769227712586</v>
      </c>
      <c r="F48" s="1">
        <v>1.9667272632772272</v>
      </c>
      <c r="G48" s="1">
        <v>1.8977777798970548</v>
      </c>
      <c r="H48" s="1">
        <v>1.937820512514848</v>
      </c>
      <c r="I48" s="1">
        <v>1.9734090783379308</v>
      </c>
      <c r="J48" s="1">
        <v>2.0111851815824155</v>
      </c>
      <c r="K48" s="1">
        <v>2.0057499945163735</v>
      </c>
      <c r="L48" s="1">
        <v>2.1259999606344433</v>
      </c>
      <c r="M48" s="1">
        <v>2.0755813842596011</v>
      </c>
      <c r="N48" s="1">
        <v>1.9956814614773526</v>
      </c>
    </row>
    <row r="49" spans="1:14" x14ac:dyDescent="0.4">
      <c r="A49" t="s">
        <v>77</v>
      </c>
      <c r="B49">
        <f t="shared" si="1"/>
        <v>7</v>
      </c>
      <c r="C49">
        <f t="shared" si="0"/>
        <v>2002</v>
      </c>
      <c r="D49" s="3" t="s">
        <v>20</v>
      </c>
      <c r="E49" s="1">
        <v>2.2312878532843157</v>
      </c>
      <c r="F49" s="1">
        <v>2.1684057919875435</v>
      </c>
      <c r="G49" s="1">
        <v>2.1279486896645308</v>
      </c>
      <c r="H49" s="1">
        <v>2.1581632507090664</v>
      </c>
      <c r="I49" s="1">
        <v>2.217454533143477</v>
      </c>
      <c r="J49" s="1">
        <v>2.2438461557849423</v>
      </c>
      <c r="K49" s="1">
        <v>2.1782692281099467</v>
      </c>
      <c r="L49" s="1">
        <v>2.3500840243171237</v>
      </c>
      <c r="M49" s="1">
        <v>2.3059615722069378</v>
      </c>
      <c r="N49" s="1">
        <v>2.2235159722909534</v>
      </c>
    </row>
    <row r="50" spans="1:14" x14ac:dyDescent="0.4">
      <c r="A50" t="s">
        <v>78</v>
      </c>
      <c r="B50">
        <f t="shared" si="1"/>
        <v>8</v>
      </c>
      <c r="C50">
        <f t="shared" si="0"/>
        <v>2002</v>
      </c>
      <c r="D50" s="3" t="s">
        <v>20</v>
      </c>
      <c r="E50" s="1">
        <v>2.5480152577844284</v>
      </c>
      <c r="F50" s="1">
        <v>2.4467272975228052</v>
      </c>
      <c r="G50" s="1">
        <v>2.4921649141409956</v>
      </c>
      <c r="H50" s="1">
        <v>2.4787179445609069</v>
      </c>
      <c r="I50" s="1">
        <v>2.5816216533248491</v>
      </c>
      <c r="J50" s="1">
        <v>2.542298148137442</v>
      </c>
      <c r="K50" s="1">
        <v>2.4321428821200413</v>
      </c>
      <c r="L50" s="1">
        <v>2.6459574750129216</v>
      </c>
      <c r="M50" s="1">
        <v>2.643684242901049</v>
      </c>
      <c r="N50" s="1">
        <v>2.5369713566638277</v>
      </c>
    </row>
    <row r="51" spans="1:14" x14ac:dyDescent="0.4">
      <c r="A51" t="s">
        <v>79</v>
      </c>
      <c r="B51">
        <f t="shared" si="1"/>
        <v>9</v>
      </c>
      <c r="C51">
        <f t="shared" si="0"/>
        <v>2002</v>
      </c>
      <c r="D51" s="3" t="s">
        <v>22</v>
      </c>
      <c r="E51" s="1">
        <v>2.6972932492879997</v>
      </c>
      <c r="F51" s="1">
        <v>2.5805454514243387</v>
      </c>
      <c r="G51" s="1">
        <v>2.6375757708694003</v>
      </c>
      <c r="H51" s="1">
        <v>2.6032894787035481</v>
      </c>
      <c r="I51" s="1">
        <v>2.7748717894920936</v>
      </c>
      <c r="J51" s="1">
        <v>2.7004117797402776</v>
      </c>
      <c r="K51" s="1">
        <v>2.5461904832295006</v>
      </c>
      <c r="L51" s="1">
        <v>2.8153191449794361</v>
      </c>
      <c r="M51" s="1">
        <v>2.8410526263086413</v>
      </c>
      <c r="N51" s="1">
        <v>2.6896380774137483</v>
      </c>
    </row>
    <row r="52" spans="1:14" x14ac:dyDescent="0.4">
      <c r="A52" t="s">
        <v>80</v>
      </c>
      <c r="B52">
        <f t="shared" si="1"/>
        <v>10</v>
      </c>
      <c r="C52">
        <f t="shared" si="0"/>
        <v>2002</v>
      </c>
      <c r="D52" s="3" t="s">
        <v>22</v>
      </c>
      <c r="E52" s="1">
        <v>2.5373964210939124</v>
      </c>
      <c r="F52" s="1">
        <v>2.410857152938843</v>
      </c>
      <c r="G52" s="1">
        <v>2.4934426272501713</v>
      </c>
      <c r="H52" s="1">
        <v>2.4277000427246094</v>
      </c>
      <c r="I52" s="1">
        <v>2.6380392570121614</v>
      </c>
      <c r="J52" s="1">
        <v>2.5253210756756843</v>
      </c>
      <c r="K52" s="1">
        <v>2.4318182121623648</v>
      </c>
      <c r="L52" s="1">
        <v>2.6480672700064529</v>
      </c>
      <c r="M52" s="1">
        <v>2.6834694220095265</v>
      </c>
      <c r="N52" s="1">
        <v>2.5288247699377293</v>
      </c>
    </row>
    <row r="53" spans="1:14" x14ac:dyDescent="0.4">
      <c r="A53" t="s">
        <v>81</v>
      </c>
      <c r="B53">
        <f t="shared" si="1"/>
        <v>11</v>
      </c>
      <c r="C53">
        <f t="shared" si="0"/>
        <v>2002</v>
      </c>
      <c r="D53" s="3" t="s">
        <v>22</v>
      </c>
      <c r="E53" s="1">
        <v>2.4892537540464263</v>
      </c>
      <c r="F53" s="1">
        <v>2.3816363768144089</v>
      </c>
      <c r="G53" s="1">
        <v>2.4567021638789082</v>
      </c>
      <c r="H53" s="1">
        <v>2.3859493521195425</v>
      </c>
      <c r="I53" s="1">
        <v>2.5777777565850153</v>
      </c>
      <c r="J53" s="1">
        <v>2.4641040501566982</v>
      </c>
      <c r="K53" s="1">
        <v>2.420000038363717</v>
      </c>
      <c r="L53" s="1">
        <v>2.589897931838522</v>
      </c>
      <c r="M53" s="1">
        <v>2.6220588263343361</v>
      </c>
      <c r="N53" s="1">
        <v>2.4799196854173902</v>
      </c>
    </row>
    <row r="54" spans="1:14" x14ac:dyDescent="0.4">
      <c r="A54" t="s">
        <v>82</v>
      </c>
      <c r="B54">
        <f t="shared" si="1"/>
        <v>12</v>
      </c>
      <c r="C54">
        <f t="shared" si="0"/>
        <v>2002</v>
      </c>
      <c r="D54" s="3" t="s">
        <v>22</v>
      </c>
      <c r="E54" s="1">
        <v>2.4113636919946382</v>
      </c>
      <c r="F54" s="1">
        <v>2.3592727314342152</v>
      </c>
      <c r="G54" s="1">
        <v>2.3906122762329725</v>
      </c>
      <c r="H54" s="1">
        <v>2.3460810571103483</v>
      </c>
      <c r="I54" s="1">
        <v>2.4830555650922985</v>
      </c>
      <c r="J54" s="1">
        <v>2.4390361854828986</v>
      </c>
      <c r="K54" s="1">
        <v>2.3772093307140256</v>
      </c>
      <c r="L54" s="1">
        <v>2.532553168053322</v>
      </c>
      <c r="M54" s="1">
        <v>2.545428555352347</v>
      </c>
      <c r="N54" s="1">
        <v>2.4278172093556654</v>
      </c>
    </row>
    <row r="55" spans="1:14" x14ac:dyDescent="0.4">
      <c r="A55" t="s">
        <v>83</v>
      </c>
      <c r="B55">
        <f t="shared" si="1"/>
        <v>1</v>
      </c>
      <c r="C55">
        <f t="shared" si="0"/>
        <v>2003</v>
      </c>
      <c r="D55" s="3" t="s">
        <v>22</v>
      </c>
      <c r="E55" s="1">
        <v>2.3627812370657919</v>
      </c>
      <c r="F55" s="1">
        <v>2.3192142895289827</v>
      </c>
      <c r="G55" s="1">
        <v>2.3322726981808439</v>
      </c>
      <c r="H55" s="1">
        <v>2.3101999878883364</v>
      </c>
      <c r="I55" s="1">
        <v>2.4269387867985941</v>
      </c>
      <c r="J55" s="1">
        <v>2.3971904754638671</v>
      </c>
      <c r="K55" s="1">
        <v>2.3331131890134991</v>
      </c>
      <c r="L55" s="1">
        <v>2.4962931110941127</v>
      </c>
      <c r="M55" s="1">
        <v>2.50622449115831</v>
      </c>
      <c r="N55" s="1">
        <v>2.3848399497552162</v>
      </c>
    </row>
    <row r="56" spans="1:14" x14ac:dyDescent="0.4">
      <c r="A56" t="s">
        <v>84</v>
      </c>
      <c r="B56">
        <f t="shared" si="1"/>
        <v>2</v>
      </c>
      <c r="C56">
        <f t="shared" si="0"/>
        <v>2003</v>
      </c>
      <c r="D56" s="3" t="s">
        <v>22</v>
      </c>
      <c r="E56" s="1">
        <v>2.3745298874683862</v>
      </c>
      <c r="F56" s="1">
        <v>2.3107143001896993</v>
      </c>
      <c r="G56" s="1">
        <v>2.3331394860910808</v>
      </c>
      <c r="H56" s="1">
        <v>2.3254545230370063</v>
      </c>
      <c r="I56" s="1">
        <v>2.4175000250339509</v>
      </c>
      <c r="J56" s="1">
        <v>2.3931250005960463</v>
      </c>
      <c r="K56" s="1">
        <v>2.3439511787600629</v>
      </c>
      <c r="L56" s="1">
        <v>2.5111235929339117</v>
      </c>
      <c r="M56" s="1">
        <v>2.5047500193119054</v>
      </c>
      <c r="N56" s="1">
        <v>2.388543897580155</v>
      </c>
    </row>
    <row r="57" spans="1:14" x14ac:dyDescent="0.4">
      <c r="A57" t="s">
        <v>85</v>
      </c>
      <c r="B57">
        <f t="shared" si="1"/>
        <v>3</v>
      </c>
      <c r="C57">
        <f t="shared" si="0"/>
        <v>2003</v>
      </c>
      <c r="D57" s="3" t="s">
        <v>22</v>
      </c>
      <c r="E57" s="1">
        <v>2.3172463472338687</v>
      </c>
      <c r="F57" s="1">
        <v>2.2770909266038379</v>
      </c>
      <c r="G57" s="1">
        <v>2.2717525565747128</v>
      </c>
      <c r="H57" s="1">
        <v>2.3026027287522406</v>
      </c>
      <c r="I57" s="1">
        <v>2.3711111148198452</v>
      </c>
      <c r="J57" s="1">
        <v>2.3375287165586975</v>
      </c>
      <c r="K57" s="1">
        <v>2.3040908791802139</v>
      </c>
      <c r="L57" s="1">
        <v>2.462738130773817</v>
      </c>
      <c r="M57" s="1">
        <v>2.479166686534882</v>
      </c>
      <c r="N57" s="1">
        <v>2.3379375756676519</v>
      </c>
    </row>
    <row r="58" spans="1:14" x14ac:dyDescent="0.4">
      <c r="A58" t="s">
        <v>86</v>
      </c>
      <c r="B58">
        <f t="shared" si="1"/>
        <v>4</v>
      </c>
      <c r="C58">
        <f t="shared" si="0"/>
        <v>2003</v>
      </c>
      <c r="D58" s="3" t="s">
        <v>22</v>
      </c>
      <c r="E58" s="1">
        <v>2.359039516772254</v>
      </c>
      <c r="F58" s="1">
        <v>2.3228787870118115</v>
      </c>
      <c r="G58" s="1">
        <v>2.2936065294703494</v>
      </c>
      <c r="H58" s="1">
        <v>2.3433999848365783</v>
      </c>
      <c r="I58" s="1">
        <v>2.4054166674613957</v>
      </c>
      <c r="J58" s="1">
        <v>2.3869124524604342</v>
      </c>
      <c r="K58" s="1">
        <v>2.3596874922513957</v>
      </c>
      <c r="L58" s="1">
        <v>2.5167618955884663</v>
      </c>
      <c r="M58" s="1">
        <v>2.5064705820644604</v>
      </c>
      <c r="N58" s="1">
        <v>2.3805789367776167</v>
      </c>
    </row>
    <row r="59" spans="1:14" x14ac:dyDescent="0.4">
      <c r="A59" t="s">
        <v>87</v>
      </c>
      <c r="B59">
        <f t="shared" si="1"/>
        <v>5</v>
      </c>
      <c r="C59">
        <f t="shared" si="0"/>
        <v>2003</v>
      </c>
      <c r="D59" s="3" t="s">
        <v>22</v>
      </c>
      <c r="E59" s="1">
        <v>2.3992783482541742</v>
      </c>
      <c r="F59" s="1">
        <v>2.3809091004458343</v>
      </c>
      <c r="G59" s="1">
        <v>2.306534649121879</v>
      </c>
      <c r="H59" s="1">
        <v>2.3532051184238529</v>
      </c>
      <c r="I59" s="1">
        <v>2.4288571698325025</v>
      </c>
      <c r="J59" s="1">
        <v>2.43649683180888</v>
      </c>
      <c r="K59" s="1">
        <v>2.3730434801267539</v>
      </c>
      <c r="L59" s="1">
        <v>2.5602298632435416</v>
      </c>
      <c r="M59" s="1">
        <v>2.5320512759379854</v>
      </c>
      <c r="N59" s="1">
        <v>2.4149352526493209</v>
      </c>
    </row>
    <row r="60" spans="1:14" x14ac:dyDescent="0.4">
      <c r="A60" t="s">
        <v>88</v>
      </c>
      <c r="B60">
        <f t="shared" si="1"/>
        <v>6</v>
      </c>
      <c r="C60">
        <f t="shared" si="0"/>
        <v>2003</v>
      </c>
      <c r="D60" s="3" t="s">
        <v>22</v>
      </c>
      <c r="E60" s="1">
        <v>2.3409159875098076</v>
      </c>
      <c r="F60" s="1">
        <v>2.3287500100476399</v>
      </c>
      <c r="G60" s="1">
        <v>2.2639393878705572</v>
      </c>
      <c r="H60" s="1">
        <v>2.2892592512531045</v>
      </c>
      <c r="I60" s="1">
        <v>2.3965789895308651</v>
      </c>
      <c r="J60" s="1">
        <v>2.3741243141519148</v>
      </c>
      <c r="K60" s="1">
        <v>2.3377550718735667</v>
      </c>
      <c r="L60" s="1">
        <v>2.5113636336543341</v>
      </c>
      <c r="M60" s="1">
        <v>2.495238111132668</v>
      </c>
      <c r="N60" s="1">
        <v>2.3630354767873314</v>
      </c>
    </row>
    <row r="61" spans="1:14" x14ac:dyDescent="0.4">
      <c r="A61" t="s">
        <v>89</v>
      </c>
      <c r="B61">
        <f t="shared" si="1"/>
        <v>7</v>
      </c>
      <c r="C61">
        <f t="shared" si="0"/>
        <v>2003</v>
      </c>
      <c r="D61" s="3" t="s">
        <v>22</v>
      </c>
      <c r="E61" s="1">
        <v>2.1161038829134657</v>
      </c>
      <c r="F61" s="1">
        <v>2.0702856898307802</v>
      </c>
      <c r="G61" s="1">
        <v>2.0286614172101958</v>
      </c>
      <c r="H61" s="1">
        <v>2.0357843029732798</v>
      </c>
      <c r="I61" s="1">
        <v>2.1750000286102291</v>
      </c>
      <c r="J61" s="1">
        <v>2.1574324122420303</v>
      </c>
      <c r="K61" s="1">
        <v>2.1054687350988393</v>
      </c>
      <c r="L61" s="1">
        <v>2.2853153181505634</v>
      </c>
      <c r="M61" s="1">
        <v>2.2570000076293946</v>
      </c>
      <c r="N61" s="1">
        <v>2.1316420966700504</v>
      </c>
    </row>
    <row r="62" spans="1:14" x14ac:dyDescent="0.4">
      <c r="A62" t="s">
        <v>90</v>
      </c>
      <c r="B62">
        <f t="shared" si="1"/>
        <v>8</v>
      </c>
      <c r="C62">
        <f t="shared" si="0"/>
        <v>2003</v>
      </c>
      <c r="D62" s="3" t="s">
        <v>22</v>
      </c>
      <c r="E62" s="1">
        <v>2.1992028934368184</v>
      </c>
      <c r="F62" s="1">
        <v>2.117272710800171</v>
      </c>
      <c r="G62" s="1">
        <v>2.1226999974250798</v>
      </c>
      <c r="H62" s="1">
        <v>2.1141463285539213</v>
      </c>
      <c r="I62" s="1">
        <v>2.2592499792575831</v>
      </c>
      <c r="J62" s="1">
        <v>2.2353888803058202</v>
      </c>
      <c r="K62" s="1">
        <v>2.1037254660737275</v>
      </c>
      <c r="L62" s="1">
        <v>2.3709091029383922</v>
      </c>
      <c r="M62" s="1">
        <v>2.3455813984538239</v>
      </c>
      <c r="N62" s="1">
        <v>2.2073359004625788</v>
      </c>
    </row>
    <row r="63" spans="1:14" x14ac:dyDescent="0.4">
      <c r="A63" t="s">
        <v>91</v>
      </c>
      <c r="B63">
        <f t="shared" si="1"/>
        <v>9</v>
      </c>
      <c r="C63">
        <f t="shared" si="0"/>
        <v>2003</v>
      </c>
      <c r="D63" s="3" t="s">
        <v>24</v>
      </c>
      <c r="E63" s="1">
        <v>2.2434482307269654</v>
      </c>
      <c r="F63" s="1">
        <v>2.1691071391105656</v>
      </c>
      <c r="G63" s="1">
        <v>2.1622340222622483</v>
      </c>
      <c r="H63" s="1">
        <v>2.1656410235625048</v>
      </c>
      <c r="I63" s="1">
        <v>2.3152778148651127</v>
      </c>
      <c r="J63" s="1">
        <v>2.2618343054190189</v>
      </c>
      <c r="K63" s="1">
        <v>2.1328888893127447</v>
      </c>
      <c r="L63" s="1">
        <v>2.426444400681389</v>
      </c>
      <c r="M63" s="1">
        <v>2.4172972924000513</v>
      </c>
      <c r="N63" s="1">
        <v>2.2514285538629752</v>
      </c>
    </row>
    <row r="64" spans="1:14" x14ac:dyDescent="0.4">
      <c r="A64" t="s">
        <v>92</v>
      </c>
      <c r="B64">
        <f t="shared" si="1"/>
        <v>10</v>
      </c>
      <c r="C64">
        <f t="shared" si="0"/>
        <v>2003</v>
      </c>
      <c r="D64" s="3" t="s">
        <v>24</v>
      </c>
      <c r="E64" s="1">
        <v>2.1858235331142648</v>
      </c>
      <c r="F64" s="1">
        <v>2.1047142812183925</v>
      </c>
      <c r="G64" s="1">
        <v>2.1266128805375866</v>
      </c>
      <c r="H64" s="1">
        <v>2.1241747291342725</v>
      </c>
      <c r="I64" s="1">
        <v>2.2220455028794031</v>
      </c>
      <c r="J64" s="1">
        <v>2.1988596612947031</v>
      </c>
      <c r="K64" s="1">
        <v>2.151111108916147</v>
      </c>
      <c r="L64" s="1">
        <v>2.3571153420668378</v>
      </c>
      <c r="M64" s="1">
        <v>2.3062963088353472</v>
      </c>
      <c r="N64" s="1">
        <v>2.1934583287686111</v>
      </c>
    </row>
    <row r="65" spans="1:14" x14ac:dyDescent="0.4">
      <c r="A65" t="s">
        <v>93</v>
      </c>
      <c r="B65">
        <f t="shared" si="1"/>
        <v>11</v>
      </c>
      <c r="C65">
        <f t="shared" si="0"/>
        <v>2003</v>
      </c>
      <c r="D65" s="3" t="s">
        <v>24</v>
      </c>
      <c r="E65" s="1">
        <v>2.329568338051117</v>
      </c>
      <c r="F65" s="1">
        <v>2.2445454510775491</v>
      </c>
      <c r="G65" s="1">
        <v>2.2670999956130982</v>
      </c>
      <c r="H65" s="1">
        <v>2.2736250132322313</v>
      </c>
      <c r="I65" s="1">
        <v>2.3522580362135361</v>
      </c>
      <c r="J65" s="1">
        <v>2.3453005402465985</v>
      </c>
      <c r="K65" s="1">
        <v>2.3639999961853029</v>
      </c>
      <c r="L65" s="1">
        <v>2.4766304492950439</v>
      </c>
      <c r="M65" s="1">
        <v>2.4250000090826127</v>
      </c>
      <c r="N65" s="1">
        <v>2.3392098431760169</v>
      </c>
    </row>
    <row r="66" spans="1:14" x14ac:dyDescent="0.4">
      <c r="A66" t="s">
        <v>94</v>
      </c>
      <c r="B66">
        <f t="shared" si="1"/>
        <v>12</v>
      </c>
      <c r="C66">
        <f t="shared" si="0"/>
        <v>2003</v>
      </c>
      <c r="D66" s="3" t="s">
        <v>24</v>
      </c>
      <c r="E66" s="1">
        <v>2.4239860181208259</v>
      </c>
      <c r="F66" s="1">
        <v>2.3357142891202654</v>
      </c>
      <c r="G66" s="1">
        <v>2.3465656270884505</v>
      </c>
      <c r="H66" s="1">
        <v>2.376621571747032</v>
      </c>
      <c r="I66" s="1">
        <v>2.4060000360012053</v>
      </c>
      <c r="J66" s="1">
        <v>2.4415555728806391</v>
      </c>
      <c r="K66" s="1">
        <v>2.4585416913032527</v>
      </c>
      <c r="L66" s="1">
        <v>2.5880768849299502</v>
      </c>
      <c r="M66" s="1">
        <v>2.4732000064849853</v>
      </c>
      <c r="N66" s="1">
        <v>2.4282161422694721</v>
      </c>
    </row>
    <row r="67" spans="1:14" x14ac:dyDescent="0.4">
      <c r="A67" t="s">
        <v>95</v>
      </c>
      <c r="B67">
        <f t="shared" si="1"/>
        <v>1</v>
      </c>
      <c r="C67">
        <f t="shared" ref="C67:C130" si="2">YEAR(A67)</f>
        <v>2004</v>
      </c>
      <c r="D67" s="3" t="s">
        <v>24</v>
      </c>
      <c r="E67" s="1">
        <v>2.5757777673226814</v>
      </c>
      <c r="F67" s="1">
        <v>2.5127272605896001</v>
      </c>
      <c r="G67" s="1">
        <v>2.4770588173585772</v>
      </c>
      <c r="H67" s="1">
        <v>2.5274073871565457</v>
      </c>
      <c r="I67" s="1">
        <v>2.5745000183582301</v>
      </c>
      <c r="J67" s="1">
        <v>2.6096825486137756</v>
      </c>
      <c r="K67" s="1">
        <v>2.5707843210182943</v>
      </c>
      <c r="L67" s="1">
        <v>2.7476403873957946</v>
      </c>
      <c r="M67" s="1">
        <v>2.6802325858626257</v>
      </c>
      <c r="N67" s="1">
        <v>2.586522285497872</v>
      </c>
    </row>
    <row r="68" spans="1:14" x14ac:dyDescent="0.4">
      <c r="A68" t="s">
        <v>96</v>
      </c>
      <c r="B68">
        <f t="shared" ref="B68:B131" si="3">MONTH(A68)</f>
        <v>2</v>
      </c>
      <c r="C68">
        <f t="shared" si="2"/>
        <v>2004</v>
      </c>
      <c r="D68" s="3" t="s">
        <v>24</v>
      </c>
      <c r="E68" s="1">
        <v>2.7247857008661542</v>
      </c>
      <c r="F68" s="1">
        <v>2.6599999964237209</v>
      </c>
      <c r="G68" s="1">
        <v>2.6181188314267905</v>
      </c>
      <c r="H68" s="1">
        <v>2.6567857265472408</v>
      </c>
      <c r="I68" s="1">
        <v>2.7125714302062991</v>
      </c>
      <c r="J68" s="1">
        <v>2.7529166589180627</v>
      </c>
      <c r="K68" s="1">
        <v>2.7015384573202867</v>
      </c>
      <c r="L68" s="1">
        <v>2.8934117906233845</v>
      </c>
      <c r="M68" s="1">
        <v>2.808461537727942</v>
      </c>
      <c r="N68" s="1">
        <v>2.7263775528693688</v>
      </c>
    </row>
    <row r="69" spans="1:14" x14ac:dyDescent="0.4">
      <c r="A69" t="s">
        <v>97</v>
      </c>
      <c r="B69">
        <f t="shared" si="3"/>
        <v>3</v>
      </c>
      <c r="C69">
        <f t="shared" si="2"/>
        <v>2004</v>
      </c>
      <c r="D69" s="3" t="s">
        <v>24</v>
      </c>
      <c r="E69" s="1">
        <v>2.9260274090179026</v>
      </c>
      <c r="F69" s="1">
        <v>2.8626086780990385</v>
      </c>
      <c r="G69" s="1">
        <v>2.8305737835461975</v>
      </c>
      <c r="H69" s="1">
        <v>2.857113398227495</v>
      </c>
      <c r="I69" s="1">
        <v>2.9391666551431022</v>
      </c>
      <c r="J69" s="1">
        <v>2.9552403894754558</v>
      </c>
      <c r="K69" s="1">
        <v>2.8940322514503229</v>
      </c>
      <c r="L69" s="1">
        <v>3.1016822529730397</v>
      </c>
      <c r="M69" s="1">
        <v>3.0207407430366233</v>
      </c>
      <c r="N69" s="1">
        <v>2.9325191708279594</v>
      </c>
    </row>
    <row r="70" spans="1:14" x14ac:dyDescent="0.4">
      <c r="A70" t="s">
        <v>98</v>
      </c>
      <c r="B70">
        <f t="shared" si="3"/>
        <v>4</v>
      </c>
      <c r="C70">
        <f t="shared" si="2"/>
        <v>2004</v>
      </c>
      <c r="D70" s="3" t="s">
        <v>24</v>
      </c>
      <c r="E70" s="1">
        <v>3.0221052815143326</v>
      </c>
      <c r="F70" s="1">
        <v>2.9506250123182927</v>
      </c>
      <c r="G70" s="1">
        <v>2.8715686237110809</v>
      </c>
      <c r="H70" s="1">
        <v>2.9371084276452124</v>
      </c>
      <c r="I70" s="1">
        <v>3.0097500324249276</v>
      </c>
      <c r="J70" s="1">
        <v>3.0453763636209632</v>
      </c>
      <c r="K70" s="1">
        <v>2.9766666889190674</v>
      </c>
      <c r="L70" s="1">
        <v>3.1954545378684998</v>
      </c>
      <c r="M70" s="1">
        <v>3.1057142814000449</v>
      </c>
      <c r="N70" s="1">
        <v>3.0149159215554535</v>
      </c>
    </row>
    <row r="71" spans="1:14" x14ac:dyDescent="0.4">
      <c r="A71" t="s">
        <v>99</v>
      </c>
      <c r="B71">
        <f t="shared" si="3"/>
        <v>5</v>
      </c>
      <c r="C71">
        <f t="shared" si="2"/>
        <v>2004</v>
      </c>
      <c r="D71" s="3" t="s">
        <v>24</v>
      </c>
      <c r="E71" s="1">
        <v>2.931616185891508</v>
      </c>
      <c r="F71" s="1">
        <v>2.8049999972184501</v>
      </c>
      <c r="G71" s="1">
        <v>2.7316418121110151</v>
      </c>
      <c r="H71" s="1">
        <v>2.8144578387938348</v>
      </c>
      <c r="I71" s="1">
        <v>2.928888883855608</v>
      </c>
      <c r="J71" s="1">
        <v>2.9254386215879205</v>
      </c>
      <c r="K71" s="1">
        <v>2.8537999820709228</v>
      </c>
      <c r="L71" s="1">
        <v>3.1041176178876091</v>
      </c>
      <c r="M71" s="1">
        <v>3.0068421301088826</v>
      </c>
      <c r="N71" s="1">
        <v>2.9069128596448124</v>
      </c>
    </row>
    <row r="72" spans="1:14" x14ac:dyDescent="0.4">
      <c r="A72" t="s">
        <v>100</v>
      </c>
      <c r="B72">
        <f t="shared" si="3"/>
        <v>6</v>
      </c>
      <c r="C72">
        <f t="shared" si="2"/>
        <v>2004</v>
      </c>
      <c r="D72" s="3" t="s">
        <v>24</v>
      </c>
      <c r="E72" s="1">
        <v>2.8271604952988802</v>
      </c>
      <c r="F72" s="1">
        <v>2.6479660818132302</v>
      </c>
      <c r="G72" s="1">
        <v>2.6538135641712253</v>
      </c>
      <c r="H72" s="1">
        <v>2.6531914853035135</v>
      </c>
      <c r="I72" s="1">
        <v>2.8691304455632749</v>
      </c>
      <c r="J72" s="1">
        <v>2.8173706788441231</v>
      </c>
      <c r="K72" s="1">
        <v>2.7326562330126762</v>
      </c>
      <c r="L72" s="1">
        <v>3.0049565315246589</v>
      </c>
      <c r="M72" s="1">
        <v>2.9370909083973276</v>
      </c>
      <c r="N72" s="1">
        <v>2.7982962933797686</v>
      </c>
    </row>
    <row r="73" spans="1:14" x14ac:dyDescent="0.4">
      <c r="A73" t="s">
        <v>101</v>
      </c>
      <c r="B73">
        <f t="shared" si="3"/>
        <v>7</v>
      </c>
      <c r="C73">
        <f t="shared" si="2"/>
        <v>2004</v>
      </c>
      <c r="D73" s="3" t="s">
        <v>24</v>
      </c>
      <c r="E73" s="1">
        <v>2.3919626173572004</v>
      </c>
      <c r="F73" s="1">
        <v>2.1780952357110528</v>
      </c>
      <c r="G73" s="1">
        <v>2.252564124571971</v>
      </c>
      <c r="H73" s="1">
        <v>2.2170512767938466</v>
      </c>
      <c r="I73" s="1">
        <v>2.4241666264004165</v>
      </c>
      <c r="J73" s="1">
        <v>2.3805882285622988</v>
      </c>
      <c r="K73" s="1">
        <v>2.2933333516120915</v>
      </c>
      <c r="L73" s="1">
        <v>2.5303571564810619</v>
      </c>
      <c r="M73" s="1">
        <v>2.4809301952983054</v>
      </c>
      <c r="N73" s="1">
        <v>2.3576239053779022</v>
      </c>
    </row>
    <row r="74" spans="1:14" x14ac:dyDescent="0.4">
      <c r="A74" t="s">
        <v>102</v>
      </c>
      <c r="B74">
        <f t="shared" si="3"/>
        <v>8</v>
      </c>
      <c r="C74">
        <f t="shared" si="2"/>
        <v>2004</v>
      </c>
      <c r="D74" s="3" t="s">
        <v>24</v>
      </c>
      <c r="E74" s="1">
        <v>2.2034645944129765</v>
      </c>
      <c r="F74" s="1">
        <v>2.0665000051259996</v>
      </c>
      <c r="G74" s="1">
        <v>2.1371909955914088</v>
      </c>
      <c r="H74" s="1">
        <v>2.1046153612625909</v>
      </c>
      <c r="I74" s="1">
        <v>2.3202777504920955</v>
      </c>
      <c r="J74" s="1">
        <v>2.2623626347426531</v>
      </c>
      <c r="K74" s="1">
        <v>2.161346160448514</v>
      </c>
      <c r="L74" s="1">
        <v>2.4139506846298411</v>
      </c>
      <c r="M74" s="1">
        <v>2.3864285605294366</v>
      </c>
      <c r="N74" s="1">
        <v>2.228748286606685</v>
      </c>
    </row>
    <row r="75" spans="1:14" x14ac:dyDescent="0.4">
      <c r="A75" t="s">
        <v>103</v>
      </c>
      <c r="B75">
        <f t="shared" si="3"/>
        <v>9</v>
      </c>
      <c r="C75">
        <f t="shared" si="2"/>
        <v>2004</v>
      </c>
      <c r="D75" s="3" t="s">
        <v>26</v>
      </c>
      <c r="E75" s="1">
        <v>2.0248920831748909</v>
      </c>
      <c r="F75" s="1">
        <v>1.9294339575857486</v>
      </c>
      <c r="G75" s="1">
        <v>1.9877868685566011</v>
      </c>
      <c r="H75" s="1">
        <v>1.9038999986648562</v>
      </c>
      <c r="I75" s="1">
        <v>2.2009756158037885</v>
      </c>
      <c r="J75" s="1">
        <v>2.0927093598642958</v>
      </c>
      <c r="K75" s="1">
        <v>1.9466666738192238</v>
      </c>
      <c r="L75" s="1">
        <v>2.277431190560717</v>
      </c>
      <c r="M75" s="1">
        <v>2.2331999874114992</v>
      </c>
      <c r="N75" s="1">
        <v>2.0620068381014818</v>
      </c>
    </row>
    <row r="76" spans="1:14" x14ac:dyDescent="0.4">
      <c r="A76" t="s">
        <v>104</v>
      </c>
      <c r="B76">
        <f t="shared" si="3"/>
        <v>10</v>
      </c>
      <c r="C76">
        <f t="shared" si="2"/>
        <v>2004</v>
      </c>
      <c r="D76" s="3" t="s">
        <v>26</v>
      </c>
      <c r="E76" s="1">
        <v>1.8818699228085152</v>
      </c>
      <c r="F76" s="1">
        <v>1.7255555457539027</v>
      </c>
      <c r="G76" s="1">
        <v>1.7798039200259181</v>
      </c>
      <c r="H76" s="1">
        <v>1.6426966324281154</v>
      </c>
      <c r="I76" s="1">
        <v>1.9516216419838581</v>
      </c>
      <c r="J76" s="1">
        <v>1.9428333308961654</v>
      </c>
      <c r="K76" s="1">
        <v>1.8133999943733212</v>
      </c>
      <c r="L76" s="1">
        <v>2.1007216087321643</v>
      </c>
      <c r="M76" s="1">
        <v>2.0185714108603348</v>
      </c>
      <c r="N76" s="1">
        <v>1.8815740682776012</v>
      </c>
    </row>
    <row r="77" spans="1:14" x14ac:dyDescent="0.4">
      <c r="A77" t="s">
        <v>105</v>
      </c>
      <c r="B77">
        <f t="shared" si="3"/>
        <v>11</v>
      </c>
      <c r="C77">
        <f t="shared" si="2"/>
        <v>2004</v>
      </c>
      <c r="D77" s="3" t="s">
        <v>26</v>
      </c>
      <c r="E77" s="1">
        <v>1.841788613699316</v>
      </c>
      <c r="F77" s="1">
        <v>1.6858536644679754</v>
      </c>
      <c r="G77" s="1">
        <v>1.715675688004709</v>
      </c>
      <c r="H77" s="1">
        <v>1.5928048753156898</v>
      </c>
      <c r="I77" s="1">
        <v>1.896481485278519</v>
      </c>
      <c r="J77" s="1">
        <v>1.9051832472466674</v>
      </c>
      <c r="K77" s="1">
        <v>1.831875006357828</v>
      </c>
      <c r="L77" s="1">
        <v>2.0464538690891674</v>
      </c>
      <c r="M77" s="1">
        <v>1.9724444230397555</v>
      </c>
      <c r="N77" s="1">
        <v>1.8519736796474913</v>
      </c>
    </row>
    <row r="78" spans="1:14" x14ac:dyDescent="0.4">
      <c r="A78" t="s">
        <v>106</v>
      </c>
      <c r="B78">
        <f t="shared" si="3"/>
        <v>12</v>
      </c>
      <c r="C78">
        <f t="shared" si="2"/>
        <v>2004</v>
      </c>
      <c r="D78" s="3" t="s">
        <v>26</v>
      </c>
      <c r="E78" s="1">
        <v>1.806493491321415</v>
      </c>
      <c r="F78" s="1">
        <v>1.7053703621581746</v>
      </c>
      <c r="G78" s="1">
        <v>1.6937313444578828</v>
      </c>
      <c r="H78" s="1">
        <v>1.6006541976304809</v>
      </c>
      <c r="I78" s="1">
        <v>1.8325714298657005</v>
      </c>
      <c r="J78" s="1">
        <v>1.8629411669338451</v>
      </c>
      <c r="K78" s="1">
        <v>1.8363934442645204</v>
      </c>
      <c r="L78" s="1">
        <v>1.9909999991718095</v>
      </c>
      <c r="M78" s="1">
        <v>1.9193220300189526</v>
      </c>
      <c r="N78" s="1">
        <v>1.8216775951814517</v>
      </c>
    </row>
    <row r="79" spans="1:14" x14ac:dyDescent="0.4">
      <c r="A79" t="s">
        <v>107</v>
      </c>
      <c r="B79">
        <f t="shared" si="3"/>
        <v>1</v>
      </c>
      <c r="C79">
        <f t="shared" si="2"/>
        <v>2005</v>
      </c>
      <c r="D79" s="3" t="s">
        <v>26</v>
      </c>
      <c r="E79" s="1">
        <v>1.7752631494873443</v>
      </c>
      <c r="F79" s="1">
        <v>1.7130952335539322</v>
      </c>
      <c r="G79" s="1">
        <v>1.6716000092029575</v>
      </c>
      <c r="H79" s="1">
        <v>1.6278571443898333</v>
      </c>
      <c r="I79" s="1">
        <v>1.7942307614363153</v>
      </c>
      <c r="J79" s="1">
        <v>1.8368156302574623</v>
      </c>
      <c r="K79" s="1">
        <v>1.8233999991416934</v>
      </c>
      <c r="L79" s="1">
        <v>1.962391317754552</v>
      </c>
      <c r="M79" s="1">
        <v>1.8800000141967423</v>
      </c>
      <c r="N79" s="1">
        <v>1.7995267742746051</v>
      </c>
    </row>
    <row r="80" spans="1:14" x14ac:dyDescent="0.4">
      <c r="A80" t="s">
        <v>108</v>
      </c>
      <c r="B80">
        <f t="shared" si="3"/>
        <v>2</v>
      </c>
      <c r="C80">
        <f t="shared" si="2"/>
        <v>2005</v>
      </c>
      <c r="D80" s="3" t="s">
        <v>26</v>
      </c>
      <c r="E80" s="1">
        <v>1.7879166839023428</v>
      </c>
      <c r="F80" s="1">
        <v>1.7447825981223068</v>
      </c>
      <c r="G80" s="1">
        <v>1.6760999941825869</v>
      </c>
      <c r="H80" s="1">
        <v>1.6677215204963201</v>
      </c>
      <c r="I80" s="1">
        <v>1.8069230753641854</v>
      </c>
      <c r="J80" s="1">
        <v>1.8512426043403216</v>
      </c>
      <c r="K80" s="1">
        <v>1.8320000028610217</v>
      </c>
      <c r="L80" s="1">
        <v>1.9471111059188846</v>
      </c>
      <c r="M80" s="1">
        <v>1.88159091906114</v>
      </c>
      <c r="N80" s="1">
        <v>1.8097665377937249</v>
      </c>
    </row>
    <row r="81" spans="1:14" x14ac:dyDescent="0.4">
      <c r="A81" t="s">
        <v>109</v>
      </c>
      <c r="B81">
        <f t="shared" si="3"/>
        <v>3</v>
      </c>
      <c r="C81">
        <f t="shared" si="2"/>
        <v>2005</v>
      </c>
      <c r="D81" s="3" t="s">
        <v>26</v>
      </c>
      <c r="E81" s="1">
        <v>1.8687417120333538</v>
      </c>
      <c r="F81" s="1">
        <v>1.8388888791755393</v>
      </c>
      <c r="G81" s="1">
        <v>1.7960937479510903</v>
      </c>
      <c r="H81" s="1">
        <v>1.7744339592051956</v>
      </c>
      <c r="I81" s="1">
        <v>1.9197142839431767</v>
      </c>
      <c r="J81" s="1">
        <v>1.9614814725922949</v>
      </c>
      <c r="K81" s="1">
        <v>1.9392063409563092</v>
      </c>
      <c r="L81" s="1">
        <v>2.0739583075046544</v>
      </c>
      <c r="M81" s="1">
        <v>1.9932203292846675</v>
      </c>
      <c r="N81" s="1">
        <v>1.9216322599164093</v>
      </c>
    </row>
    <row r="82" spans="1:14" x14ac:dyDescent="0.4">
      <c r="A82" t="s">
        <v>110</v>
      </c>
      <c r="B82">
        <f t="shared" si="3"/>
        <v>4</v>
      </c>
      <c r="C82">
        <f t="shared" si="2"/>
        <v>2005</v>
      </c>
      <c r="D82" s="3" t="s">
        <v>26</v>
      </c>
      <c r="E82" s="1">
        <v>1.7847967409506071</v>
      </c>
      <c r="F82" s="1">
        <v>1.7941860459571664</v>
      </c>
      <c r="G82" s="1">
        <v>1.7511538358835068</v>
      </c>
      <c r="H82" s="1">
        <v>1.7224999978428799</v>
      </c>
      <c r="I82" s="1">
        <v>1.8412727334282608</v>
      </c>
      <c r="J82" s="1">
        <v>1.8765405281169991</v>
      </c>
      <c r="K82" s="1">
        <v>1.8707842990463861</v>
      </c>
      <c r="L82" s="1">
        <v>1.9956462586007155</v>
      </c>
      <c r="M82" s="1">
        <v>1.9226666662428114</v>
      </c>
      <c r="N82" s="1">
        <v>1.8485185127246904</v>
      </c>
    </row>
    <row r="83" spans="1:14" x14ac:dyDescent="0.4">
      <c r="A83" t="s">
        <v>111</v>
      </c>
      <c r="B83">
        <f t="shared" si="3"/>
        <v>5</v>
      </c>
      <c r="C83">
        <f t="shared" si="2"/>
        <v>2005</v>
      </c>
      <c r="D83" s="3" t="s">
        <v>26</v>
      </c>
      <c r="E83" s="1">
        <v>1.7811290275666019</v>
      </c>
      <c r="F83" s="1">
        <v>1.8352777726120415</v>
      </c>
      <c r="G83" s="1">
        <v>1.753076930458729</v>
      </c>
      <c r="H83" s="1">
        <v>1.7425301232969905</v>
      </c>
      <c r="I83" s="1">
        <v>1.8366071411541527</v>
      </c>
      <c r="J83" s="1">
        <v>1.8722395884493988</v>
      </c>
      <c r="K83" s="1">
        <v>1.8531372570524032</v>
      </c>
      <c r="L83" s="1">
        <v>1.9848387125999696</v>
      </c>
      <c r="M83" s="1">
        <v>1.9295348843862841</v>
      </c>
      <c r="N83" s="1">
        <v>1.8499170636396272</v>
      </c>
    </row>
    <row r="84" spans="1:14" x14ac:dyDescent="0.4">
      <c r="A84" t="s">
        <v>112</v>
      </c>
      <c r="B84">
        <f t="shared" si="3"/>
        <v>6</v>
      </c>
      <c r="C84">
        <f t="shared" si="2"/>
        <v>2005</v>
      </c>
      <c r="D84" s="3" t="s">
        <v>26</v>
      </c>
      <c r="E84" s="1">
        <v>1.9088815811433291</v>
      </c>
      <c r="F84" s="1">
        <v>1.9330645203590398</v>
      </c>
      <c r="G84" s="1">
        <v>1.8435877789067863</v>
      </c>
      <c r="H84" s="1">
        <v>1.8715454470027579</v>
      </c>
      <c r="I84" s="1">
        <v>1.9753623060558154</v>
      </c>
      <c r="J84" s="1">
        <v>2.0098347102314968</v>
      </c>
      <c r="K84" s="1">
        <v>1.9684374947100876</v>
      </c>
      <c r="L84" s="1">
        <v>2.1589637358571583</v>
      </c>
      <c r="M84" s="1">
        <v>2.0787036926658069</v>
      </c>
      <c r="N84" s="1">
        <v>1.982330545852222</v>
      </c>
    </row>
    <row r="85" spans="1:14" x14ac:dyDescent="0.4">
      <c r="A85" t="s">
        <v>113</v>
      </c>
      <c r="B85">
        <f t="shared" si="3"/>
        <v>7</v>
      </c>
      <c r="C85">
        <f t="shared" si="2"/>
        <v>2005</v>
      </c>
      <c r="D85" s="3" t="s">
        <v>26</v>
      </c>
      <c r="E85" s="1">
        <v>2.0542372646978344</v>
      </c>
      <c r="F85" s="1">
        <v>2.0767999887466435</v>
      </c>
      <c r="G85" s="1">
        <v>1.9643809477488205</v>
      </c>
      <c r="H85" s="1">
        <v>1.9925882269354427</v>
      </c>
      <c r="I85" s="1">
        <v>2.0822221967909065</v>
      </c>
      <c r="J85" s="1">
        <v>2.1343783752338306</v>
      </c>
      <c r="K85" s="1">
        <v>2.0969999790191647</v>
      </c>
      <c r="L85" s="1">
        <v>2.2785905863614686</v>
      </c>
      <c r="M85" s="1">
        <v>2.2080488030503438</v>
      </c>
      <c r="N85" s="1">
        <v>2.1075985552731948</v>
      </c>
    </row>
    <row r="86" spans="1:14" x14ac:dyDescent="0.4">
      <c r="A86" t="s">
        <v>114</v>
      </c>
      <c r="B86">
        <f t="shared" si="3"/>
        <v>8</v>
      </c>
      <c r="C86">
        <f t="shared" si="2"/>
        <v>2005</v>
      </c>
      <c r="D86" s="3" t="s">
        <v>26</v>
      </c>
      <c r="E86" s="1">
        <v>1.8341732269196995</v>
      </c>
      <c r="F86" s="1">
        <v>1.8458928550992688</v>
      </c>
      <c r="G86" s="1">
        <v>1.7492800025939941</v>
      </c>
      <c r="H86" s="1">
        <v>1.7475490254514354</v>
      </c>
      <c r="I86" s="1">
        <v>1.8374999900658933</v>
      </c>
      <c r="J86" s="1">
        <v>1.9054455338138161</v>
      </c>
      <c r="K86" s="1">
        <v>1.8908620579489346</v>
      </c>
      <c r="L86" s="1">
        <v>2.0747093031572743</v>
      </c>
      <c r="M86" s="1">
        <v>1.9948076880895171</v>
      </c>
      <c r="N86" s="1">
        <v>1.8853459089557081</v>
      </c>
    </row>
    <row r="87" spans="1:14" x14ac:dyDescent="0.4">
      <c r="A87" t="s">
        <v>115</v>
      </c>
      <c r="B87">
        <f t="shared" si="3"/>
        <v>9</v>
      </c>
      <c r="C87">
        <f t="shared" si="2"/>
        <v>2005</v>
      </c>
      <c r="D87" s="3" t="s">
        <v>28</v>
      </c>
      <c r="E87" s="1">
        <v>1.6803448302992454</v>
      </c>
      <c r="F87" s="1">
        <v>1.6345901919192953</v>
      </c>
      <c r="G87" s="1">
        <v>1.6033980568635808</v>
      </c>
      <c r="H87" s="1">
        <v>1.5357692348651395</v>
      </c>
      <c r="I87" s="1">
        <v>1.7509999891122183</v>
      </c>
      <c r="J87" s="1">
        <v>1.7607329846676731</v>
      </c>
      <c r="K87" s="1">
        <v>1.6711538342329173</v>
      </c>
      <c r="L87" s="1">
        <v>1.9994666608174643</v>
      </c>
      <c r="M87" s="1">
        <v>1.9095555517408573</v>
      </c>
      <c r="N87" s="1">
        <v>1.7449532709667617</v>
      </c>
    </row>
    <row r="88" spans="1:14" x14ac:dyDescent="0.4">
      <c r="A88" t="s">
        <v>116</v>
      </c>
      <c r="B88">
        <f t="shared" si="3"/>
        <v>10</v>
      </c>
      <c r="C88">
        <f t="shared" si="2"/>
        <v>2005</v>
      </c>
      <c r="D88" s="3" t="s">
        <v>28</v>
      </c>
      <c r="E88" s="1">
        <v>1.6454782599988194</v>
      </c>
      <c r="F88" s="1">
        <v>1.6064912352645591</v>
      </c>
      <c r="G88" s="1">
        <v>1.5383495092391963</v>
      </c>
      <c r="H88" s="1">
        <v>1.4426027356761786</v>
      </c>
      <c r="I88" s="1">
        <v>1.7414516114419507</v>
      </c>
      <c r="J88" s="1">
        <v>1.7252909979492268</v>
      </c>
      <c r="K88" s="1">
        <v>1.7007843139124856</v>
      </c>
      <c r="L88" s="1">
        <v>1.9632191747835241</v>
      </c>
      <c r="M88" s="1">
        <v>1.8751111057069567</v>
      </c>
      <c r="N88" s="1">
        <v>1.7079191406331646</v>
      </c>
    </row>
    <row r="89" spans="1:14" x14ac:dyDescent="0.4">
      <c r="A89" t="s">
        <v>117</v>
      </c>
      <c r="B89">
        <f t="shared" si="3"/>
        <v>11</v>
      </c>
      <c r="C89">
        <f t="shared" si="2"/>
        <v>2005</v>
      </c>
      <c r="D89" s="3" t="s">
        <v>28</v>
      </c>
      <c r="E89" s="1">
        <v>1.6073880756079266</v>
      </c>
      <c r="F89" s="1">
        <v>1.5815789417216655</v>
      </c>
      <c r="G89" s="1">
        <v>1.4930952295424442</v>
      </c>
      <c r="H89" s="1">
        <v>1.4300952389126735</v>
      </c>
      <c r="I89" s="1">
        <v>1.6817333364486708</v>
      </c>
      <c r="J89" s="1">
        <v>1.6677083412806193</v>
      </c>
      <c r="K89" s="1">
        <v>1.7362295056952797</v>
      </c>
      <c r="L89" s="1">
        <v>1.8939893676879556</v>
      </c>
      <c r="M89" s="1">
        <v>1.8050909042358403</v>
      </c>
      <c r="N89" s="1">
        <v>1.6618113241105712</v>
      </c>
    </row>
    <row r="90" spans="1:14" x14ac:dyDescent="0.4">
      <c r="A90" t="s">
        <v>118</v>
      </c>
      <c r="B90">
        <f t="shared" si="3"/>
        <v>12</v>
      </c>
      <c r="C90">
        <f t="shared" si="2"/>
        <v>2005</v>
      </c>
      <c r="D90" s="3" t="s">
        <v>28</v>
      </c>
      <c r="E90" s="1">
        <v>1.721515165434943</v>
      </c>
      <c r="F90" s="1">
        <v>1.7511428645678921</v>
      </c>
      <c r="G90" s="1">
        <v>1.6212149446255693</v>
      </c>
      <c r="H90" s="1">
        <v>1.6266666650772101</v>
      </c>
      <c r="I90" s="1">
        <v>1.797968743368983</v>
      </c>
      <c r="J90" s="1">
        <v>1.7884864832903888</v>
      </c>
      <c r="K90" s="1">
        <v>1.8657999944686889</v>
      </c>
      <c r="L90" s="1">
        <v>1.978823518051821</v>
      </c>
      <c r="M90" s="1">
        <v>1.9065909196030006</v>
      </c>
      <c r="N90" s="1">
        <v>1.7823122746896118</v>
      </c>
    </row>
    <row r="91" spans="1:14" x14ac:dyDescent="0.4">
      <c r="A91" t="s">
        <v>119</v>
      </c>
      <c r="B91">
        <f t="shared" si="3"/>
        <v>1</v>
      </c>
      <c r="C91">
        <f t="shared" si="2"/>
        <v>2006</v>
      </c>
      <c r="D91" s="3" t="s">
        <v>28</v>
      </c>
      <c r="E91" s="1">
        <v>1.8224799995422363</v>
      </c>
      <c r="F91" s="1">
        <v>1.85397259993096</v>
      </c>
      <c r="G91" s="1">
        <v>1.7182608749555501</v>
      </c>
      <c r="H91" s="1">
        <v>1.7498780430817023</v>
      </c>
      <c r="I91" s="1">
        <v>1.8717741870111035</v>
      </c>
      <c r="J91" s="1">
        <v>1.8702040849899757</v>
      </c>
      <c r="K91" s="1">
        <v>1.9276470483518118</v>
      </c>
      <c r="L91" s="1">
        <v>2.0618382026167477</v>
      </c>
      <c r="M91" s="1">
        <v>1.9876190537498104</v>
      </c>
      <c r="N91" s="1">
        <v>1.8696711966239947</v>
      </c>
    </row>
    <row r="92" spans="1:14" x14ac:dyDescent="0.4">
      <c r="A92" t="s">
        <v>120</v>
      </c>
      <c r="B92">
        <f t="shared" si="3"/>
        <v>2</v>
      </c>
      <c r="C92">
        <f t="shared" si="2"/>
        <v>2006</v>
      </c>
      <c r="D92" s="3" t="s">
        <v>28</v>
      </c>
      <c r="E92" s="1">
        <v>1.908928574834551</v>
      </c>
      <c r="F92" s="1">
        <v>1.9297368291177259</v>
      </c>
      <c r="G92" s="1">
        <v>1.8104201615357598</v>
      </c>
      <c r="H92" s="1">
        <v>1.8376744153887723</v>
      </c>
      <c r="I92" s="1">
        <v>1.9466666758060462</v>
      </c>
      <c r="J92" s="1">
        <v>1.9670048243757607</v>
      </c>
      <c r="K92" s="1">
        <v>1.9850980183657476</v>
      </c>
      <c r="L92" s="1">
        <v>2.1317857103688378</v>
      </c>
      <c r="M92" s="1">
        <v>2.0599999874830242</v>
      </c>
      <c r="N92" s="1">
        <v>1.952459541982303</v>
      </c>
    </row>
    <row r="93" spans="1:14" x14ac:dyDescent="0.4">
      <c r="A93" t="s">
        <v>121</v>
      </c>
      <c r="B93">
        <f t="shared" si="3"/>
        <v>3</v>
      </c>
      <c r="C93">
        <f t="shared" si="2"/>
        <v>2006</v>
      </c>
      <c r="D93" s="3" t="s">
        <v>28</v>
      </c>
      <c r="E93" s="1">
        <v>1.8992571408408028</v>
      </c>
      <c r="F93" s="1">
        <v>1.9515957604063321</v>
      </c>
      <c r="G93" s="1">
        <v>1.8109333300590511</v>
      </c>
      <c r="H93" s="1">
        <v>1.8368518540152794</v>
      </c>
      <c r="I93" s="1">
        <v>1.9339240532887132</v>
      </c>
      <c r="J93" s="1">
        <v>1.9634661318296456</v>
      </c>
      <c r="K93" s="1">
        <v>1.9746153721442594</v>
      </c>
      <c r="L93" s="1">
        <v>2.1111764621500879</v>
      </c>
      <c r="M93" s="1">
        <v>2.0492063249860495</v>
      </c>
      <c r="N93" s="1">
        <v>1.9508662709074927</v>
      </c>
    </row>
    <row r="94" spans="1:14" x14ac:dyDescent="0.4">
      <c r="A94" t="s">
        <v>122</v>
      </c>
      <c r="B94">
        <f t="shared" si="3"/>
        <v>4</v>
      </c>
      <c r="C94">
        <f t="shared" si="2"/>
        <v>2006</v>
      </c>
      <c r="D94" s="3" t="s">
        <v>28</v>
      </c>
      <c r="E94" s="1">
        <v>2.0404929224873936</v>
      </c>
      <c r="F94" s="1">
        <v>2.0736110607782994</v>
      </c>
      <c r="G94" s="1">
        <v>1.9523728904077564</v>
      </c>
      <c r="H94" s="1">
        <v>1.9782417436222457</v>
      </c>
      <c r="I94" s="1">
        <v>2.0722580494419218</v>
      </c>
      <c r="J94" s="1">
        <v>2.0975489931948044</v>
      </c>
      <c r="K94" s="1">
        <v>2.0906382925966951</v>
      </c>
      <c r="L94" s="1">
        <v>2.2231410420857944</v>
      </c>
      <c r="M94" s="1">
        <v>2.1722000217437749</v>
      </c>
      <c r="N94" s="1">
        <v>2.0801592231303014</v>
      </c>
    </row>
    <row r="95" spans="1:14" x14ac:dyDescent="0.4">
      <c r="A95" t="s">
        <v>123</v>
      </c>
      <c r="B95">
        <f t="shared" si="3"/>
        <v>5</v>
      </c>
      <c r="C95">
        <f t="shared" si="2"/>
        <v>2006</v>
      </c>
      <c r="D95" s="3" t="s">
        <v>28</v>
      </c>
      <c r="E95" s="1">
        <v>2.1244720538950852</v>
      </c>
      <c r="F95" s="1">
        <v>2.1721951176480547</v>
      </c>
      <c r="G95" s="1">
        <v>2.0314935159373597</v>
      </c>
      <c r="H95" s="1">
        <v>2.0457758461606916</v>
      </c>
      <c r="I95" s="1">
        <v>2.1536619663238521</v>
      </c>
      <c r="J95" s="1">
        <v>2.2015853606588478</v>
      </c>
      <c r="K95" s="1">
        <v>2.1812068676126417</v>
      </c>
      <c r="L95" s="1">
        <v>2.2983938004686424</v>
      </c>
      <c r="M95" s="1">
        <v>2.2888135667574612</v>
      </c>
      <c r="N95" s="1">
        <v>2.1666315793991089</v>
      </c>
    </row>
    <row r="96" spans="1:14" x14ac:dyDescent="0.4">
      <c r="A96" t="s">
        <v>124</v>
      </c>
      <c r="B96">
        <f t="shared" si="3"/>
        <v>6</v>
      </c>
      <c r="C96">
        <f t="shared" si="2"/>
        <v>2006</v>
      </c>
      <c r="D96" s="3" t="s">
        <v>28</v>
      </c>
      <c r="E96" s="1">
        <v>2.0813888907432556</v>
      </c>
      <c r="F96" s="1">
        <v>2.0958666356404616</v>
      </c>
      <c r="G96" s="1">
        <v>1.9514634018021872</v>
      </c>
      <c r="H96" s="1">
        <v>1.9921052443353757</v>
      </c>
      <c r="I96" s="1">
        <v>2.1080000088765072</v>
      </c>
      <c r="J96" s="1">
        <v>2.1599523805436633</v>
      </c>
      <c r="K96" s="1">
        <v>2.1277777698304918</v>
      </c>
      <c r="L96" s="1">
        <v>2.2677027260934985</v>
      </c>
      <c r="M96" s="1">
        <v>2.2235416720310854</v>
      </c>
      <c r="N96" s="1">
        <v>2.1142707223782136</v>
      </c>
    </row>
    <row r="97" spans="1:14" x14ac:dyDescent="0.4">
      <c r="A97" t="s">
        <v>125</v>
      </c>
      <c r="B97">
        <f t="shared" si="3"/>
        <v>7</v>
      </c>
      <c r="C97">
        <f t="shared" si="2"/>
        <v>2006</v>
      </c>
      <c r="D97" s="3" t="s">
        <v>28</v>
      </c>
      <c r="E97" s="1">
        <v>2.2450684880557121</v>
      </c>
      <c r="F97" s="1">
        <v>2.2354878318019038</v>
      </c>
      <c r="G97" s="1">
        <v>2.0766037556360355</v>
      </c>
      <c r="H97" s="1">
        <v>2.1420224623733688</v>
      </c>
      <c r="I97" s="1">
        <v>2.2559322179374055</v>
      </c>
      <c r="J97" s="1">
        <v>2.298878512649893</v>
      </c>
      <c r="K97" s="1">
        <v>2.2559999995761455</v>
      </c>
      <c r="L97" s="1">
        <v>2.3699999949703479</v>
      </c>
      <c r="M97" s="1">
        <v>2.3735555489857987</v>
      </c>
      <c r="N97" s="1">
        <v>2.254570815696225</v>
      </c>
    </row>
    <row r="98" spans="1:14" x14ac:dyDescent="0.4">
      <c r="A98" t="s">
        <v>126</v>
      </c>
      <c r="B98">
        <f t="shared" si="3"/>
        <v>8</v>
      </c>
      <c r="C98">
        <f t="shared" si="2"/>
        <v>2006</v>
      </c>
      <c r="D98" s="3" t="s">
        <v>28</v>
      </c>
      <c r="E98" s="1">
        <v>2.1917613683776427</v>
      </c>
      <c r="F98" s="1">
        <v>2.0937634411678521</v>
      </c>
      <c r="G98" s="1">
        <v>2.0078231104377178</v>
      </c>
      <c r="H98" s="1">
        <v>1.9915789418053207</v>
      </c>
      <c r="I98" s="1">
        <v>2.1546052835489578</v>
      </c>
      <c r="J98" s="1">
        <v>2.2173179949837167</v>
      </c>
      <c r="K98" s="1">
        <v>2.1445901628400459</v>
      </c>
      <c r="L98" s="1">
        <v>2.2961827952374696</v>
      </c>
      <c r="M98" s="1">
        <v>2.2974138013247782</v>
      </c>
      <c r="N98" s="1">
        <v>2.1640699624811832</v>
      </c>
    </row>
    <row r="99" spans="1:14" x14ac:dyDescent="0.4">
      <c r="A99" t="s">
        <v>127</v>
      </c>
      <c r="B99">
        <f t="shared" si="3"/>
        <v>9</v>
      </c>
      <c r="C99">
        <f t="shared" si="2"/>
        <v>2006</v>
      </c>
      <c r="D99" s="3" t="s">
        <v>30</v>
      </c>
      <c r="E99" s="1">
        <v>2.2865942094637002</v>
      </c>
      <c r="F99" s="1">
        <v>2.1474999934434886</v>
      </c>
      <c r="G99" s="1">
        <v>2.108245615373578</v>
      </c>
      <c r="H99" s="1">
        <v>2.0653061124743251</v>
      </c>
      <c r="I99" s="1">
        <v>2.2915789579090324</v>
      </c>
      <c r="J99" s="1">
        <v>2.3381909629208359</v>
      </c>
      <c r="K99" s="1">
        <v>2.2137999773025516</v>
      </c>
      <c r="L99" s="1">
        <v>2.4911888045864501</v>
      </c>
      <c r="M99" s="1">
        <v>2.4328947255485942</v>
      </c>
      <c r="N99" s="1">
        <v>2.2741439468598026</v>
      </c>
    </row>
    <row r="100" spans="1:14" x14ac:dyDescent="0.4">
      <c r="A100" t="s">
        <v>128</v>
      </c>
      <c r="B100">
        <f t="shared" si="3"/>
        <v>10</v>
      </c>
      <c r="C100">
        <f t="shared" si="2"/>
        <v>2006</v>
      </c>
      <c r="D100" s="3" t="s">
        <v>30</v>
      </c>
      <c r="E100" s="1">
        <v>2.9094482783613538</v>
      </c>
      <c r="F100" s="1">
        <v>2.798421040961617</v>
      </c>
      <c r="G100" s="1">
        <v>2.7684482644344199</v>
      </c>
      <c r="H100" s="1">
        <v>2.7667346949480023</v>
      </c>
      <c r="I100" s="1">
        <v>2.9233898389137392</v>
      </c>
      <c r="J100" s="1">
        <v>2.9585294139151479</v>
      </c>
      <c r="K100" s="1">
        <v>2.8548076978096595</v>
      </c>
      <c r="L100" s="1">
        <v>3.1059459480079443</v>
      </c>
      <c r="M100" s="1">
        <v>3.0628947396027413</v>
      </c>
      <c r="N100" s="1">
        <v>2.9138568374845715</v>
      </c>
    </row>
    <row r="101" spans="1:14" x14ac:dyDescent="0.4">
      <c r="A101" t="s">
        <v>129</v>
      </c>
      <c r="B101">
        <f t="shared" si="3"/>
        <v>11</v>
      </c>
      <c r="C101">
        <f t="shared" si="2"/>
        <v>2006</v>
      </c>
      <c r="D101" s="3" t="s">
        <v>30</v>
      </c>
      <c r="E101" s="1">
        <v>3.5280459516349878</v>
      </c>
      <c r="F101" s="1">
        <v>3.3994318463585596</v>
      </c>
      <c r="G101" s="1">
        <v>3.3701408782475437</v>
      </c>
      <c r="H101" s="1">
        <v>3.3404838692757393</v>
      </c>
      <c r="I101" s="1">
        <v>3.500285703795297</v>
      </c>
      <c r="J101" s="1">
        <v>3.5641935256219681</v>
      </c>
      <c r="K101" s="1">
        <v>3.4418965413652618</v>
      </c>
      <c r="L101" s="1">
        <v>3.6758695866750632</v>
      </c>
      <c r="M101" s="1">
        <v>3.6235416829586029</v>
      </c>
      <c r="N101" s="1">
        <v>3.5076320425305569</v>
      </c>
    </row>
    <row r="102" spans="1:14" x14ac:dyDescent="0.4">
      <c r="A102" t="s">
        <v>130</v>
      </c>
      <c r="B102">
        <f t="shared" si="3"/>
        <v>12</v>
      </c>
      <c r="C102">
        <f t="shared" si="2"/>
        <v>2006</v>
      </c>
      <c r="D102" s="3" t="s">
        <v>30</v>
      </c>
      <c r="E102" s="1">
        <v>3.5330555394843772</v>
      </c>
      <c r="F102" s="1">
        <v>3.4034920949784544</v>
      </c>
      <c r="G102" s="1">
        <v>3.3825882434844963</v>
      </c>
      <c r="H102" s="1">
        <v>3.3672413908202072</v>
      </c>
      <c r="I102" s="1">
        <v>3.492380959647043</v>
      </c>
      <c r="J102" s="1">
        <v>3.5863461540295529</v>
      </c>
      <c r="K102" s="1">
        <v>3.4580000128064845</v>
      </c>
      <c r="L102" s="1">
        <v>3.6985593630095659</v>
      </c>
      <c r="M102" s="1">
        <v>3.6666666865348816</v>
      </c>
      <c r="N102" s="1">
        <v>3.5209888691357585</v>
      </c>
    </row>
    <row r="103" spans="1:14" x14ac:dyDescent="0.4">
      <c r="A103" t="s">
        <v>131</v>
      </c>
      <c r="B103">
        <f t="shared" si="3"/>
        <v>1</v>
      </c>
      <c r="C103">
        <f t="shared" si="2"/>
        <v>2007</v>
      </c>
      <c r="D103" s="3" t="s">
        <v>30</v>
      </c>
      <c r="E103" s="1">
        <v>3.7797802424692843</v>
      </c>
      <c r="F103" s="1">
        <v>3.6397169693461002</v>
      </c>
      <c r="G103" s="1">
        <v>3.6105673617505012</v>
      </c>
      <c r="H103" s="1">
        <v>3.5578048713808137</v>
      </c>
      <c r="I103" s="1">
        <v>3.7404395774170593</v>
      </c>
      <c r="J103" s="1">
        <v>3.8149416483793743</v>
      </c>
      <c r="K103" s="1">
        <v>3.6694736564368529</v>
      </c>
      <c r="L103" s="1">
        <v>3.9118500399589538</v>
      </c>
      <c r="M103" s="1">
        <v>3.8650820020769467</v>
      </c>
      <c r="N103" s="1">
        <v>3.7508620802796337</v>
      </c>
    </row>
    <row r="104" spans="1:14" x14ac:dyDescent="0.4">
      <c r="A104" t="s">
        <v>132</v>
      </c>
      <c r="B104">
        <f t="shared" si="3"/>
        <v>2</v>
      </c>
      <c r="C104">
        <f t="shared" si="2"/>
        <v>2007</v>
      </c>
      <c r="D104" s="3" t="s">
        <v>30</v>
      </c>
      <c r="E104" s="1">
        <v>4.0603401093255904</v>
      </c>
      <c r="F104" s="1">
        <v>3.9687671334776158</v>
      </c>
      <c r="G104" s="1">
        <v>3.876800020217896</v>
      </c>
      <c r="H104" s="1">
        <v>3.8442276784074987</v>
      </c>
      <c r="I104" s="1">
        <v>3.9947368345762553</v>
      </c>
      <c r="J104" s="1">
        <v>4.07723811013358</v>
      </c>
      <c r="K104" s="1">
        <v>3.9568085467561764</v>
      </c>
      <c r="L104" s="1">
        <v>4.1772393083279846</v>
      </c>
      <c r="M104" s="1">
        <v>4.0974999984105427</v>
      </c>
      <c r="N104" s="1">
        <v>4.0200781398452818</v>
      </c>
    </row>
    <row r="105" spans="1:14" x14ac:dyDescent="0.4">
      <c r="A105" t="s">
        <v>133</v>
      </c>
      <c r="B105">
        <f t="shared" si="3"/>
        <v>3</v>
      </c>
      <c r="C105">
        <f t="shared" si="2"/>
        <v>2007</v>
      </c>
      <c r="D105" s="3" t="s">
        <v>30</v>
      </c>
      <c r="E105" s="1">
        <v>3.8844805615288878</v>
      </c>
      <c r="F105" s="1">
        <v>3.8322619171369636</v>
      </c>
      <c r="G105" s="1">
        <v>3.7627722910135097</v>
      </c>
      <c r="H105" s="1">
        <v>3.7357777701483834</v>
      </c>
      <c r="I105" s="1">
        <v>3.8723077223851132</v>
      </c>
      <c r="J105" s="1">
        <v>3.9251869415568414</v>
      </c>
      <c r="K105" s="1">
        <v>3.8083673593949299</v>
      </c>
      <c r="L105" s="1">
        <v>4.0498802533406701</v>
      </c>
      <c r="M105" s="1">
        <v>3.9685484017095258</v>
      </c>
      <c r="N105" s="1">
        <v>3.8845881413225927</v>
      </c>
    </row>
    <row r="106" spans="1:14" x14ac:dyDescent="0.4">
      <c r="A106" t="s">
        <v>134</v>
      </c>
      <c r="B106">
        <f t="shared" si="3"/>
        <v>4</v>
      </c>
      <c r="C106">
        <f t="shared" si="2"/>
        <v>2007</v>
      </c>
      <c r="D106" s="3" t="s">
        <v>30</v>
      </c>
      <c r="E106" s="1">
        <v>3.4822695238370422</v>
      </c>
      <c r="F106" s="1">
        <v>3.3935442785673504</v>
      </c>
      <c r="G106" s="1">
        <v>3.3611764533846986</v>
      </c>
      <c r="H106" s="1">
        <v>3.3741379339119484</v>
      </c>
      <c r="I106" s="1">
        <v>3.4854545674540787</v>
      </c>
      <c r="J106" s="1">
        <v>3.5019806686806794</v>
      </c>
      <c r="K106" s="1">
        <v>3.4177083124717069</v>
      </c>
      <c r="L106" s="1">
        <v>3.6195237991355715</v>
      </c>
      <c r="M106" s="1">
        <v>3.5594202884729356</v>
      </c>
      <c r="N106" s="1">
        <v>3.4800491129251268</v>
      </c>
    </row>
    <row r="107" spans="1:14" x14ac:dyDescent="0.4">
      <c r="A107" t="s">
        <v>135</v>
      </c>
      <c r="B107">
        <f t="shared" si="3"/>
        <v>5</v>
      </c>
      <c r="C107">
        <f t="shared" si="2"/>
        <v>2007</v>
      </c>
      <c r="D107" s="3" t="s">
        <v>30</v>
      </c>
      <c r="E107" s="1">
        <v>3.638251346317146</v>
      </c>
      <c r="F107" s="1">
        <v>3.5627835042697868</v>
      </c>
      <c r="G107" s="1">
        <v>3.5450657888462671</v>
      </c>
      <c r="H107" s="1">
        <v>3.5226618677592105</v>
      </c>
      <c r="I107" s="1">
        <v>3.6650450422957137</v>
      </c>
      <c r="J107" s="1">
        <v>3.6171268633942106</v>
      </c>
      <c r="K107" s="1">
        <v>3.5740322489892287</v>
      </c>
      <c r="L107" s="1">
        <v>3.7133023217666983</v>
      </c>
      <c r="M107" s="1">
        <v>3.6802325636841529</v>
      </c>
      <c r="N107" s="1">
        <v>3.619611571966376</v>
      </c>
    </row>
    <row r="108" spans="1:14" x14ac:dyDescent="0.4">
      <c r="A108" t="s">
        <v>136</v>
      </c>
      <c r="B108">
        <f t="shared" si="3"/>
        <v>6</v>
      </c>
      <c r="C108">
        <f t="shared" si="2"/>
        <v>2007</v>
      </c>
      <c r="D108" s="3" t="s">
        <v>30</v>
      </c>
      <c r="E108" s="1">
        <v>3.8126666651831731</v>
      </c>
      <c r="F108" s="1">
        <v>3.7263750106096269</v>
      </c>
      <c r="G108" s="1">
        <v>3.6833620790777535</v>
      </c>
      <c r="H108" s="1">
        <v>3.663809503827776</v>
      </c>
      <c r="I108" s="1">
        <v>3.7955696552614624</v>
      </c>
      <c r="J108" s="1">
        <v>3.8023113327206306</v>
      </c>
      <c r="K108" s="1">
        <v>3.8147999954223626</v>
      </c>
      <c r="L108" s="1">
        <v>3.8938853528089585</v>
      </c>
      <c r="M108" s="1">
        <v>3.8306896892087212</v>
      </c>
      <c r="N108" s="1">
        <v>3.7852721846392079</v>
      </c>
    </row>
    <row r="109" spans="1:14" x14ac:dyDescent="0.4">
      <c r="A109" t="s">
        <v>137</v>
      </c>
      <c r="B109">
        <f t="shared" si="3"/>
        <v>7</v>
      </c>
      <c r="C109">
        <f t="shared" si="2"/>
        <v>2007</v>
      </c>
      <c r="D109" s="3" t="s">
        <v>30</v>
      </c>
      <c r="E109" s="1">
        <v>3.2992617475906476</v>
      </c>
      <c r="F109" s="1">
        <v>3.1218666553497316</v>
      </c>
      <c r="G109" s="1">
        <v>3.1660000133514403</v>
      </c>
      <c r="H109" s="1">
        <v>3.0724059979718432</v>
      </c>
      <c r="I109" s="1">
        <v>3.2585106225723917</v>
      </c>
      <c r="J109" s="1">
        <v>3.2927192982874418</v>
      </c>
      <c r="K109" s="1">
        <v>3.3312244804538018</v>
      </c>
      <c r="L109" s="1">
        <v>3.3225786146127954</v>
      </c>
      <c r="M109" s="1">
        <v>3.2912121071959985</v>
      </c>
      <c r="N109" s="1">
        <v>3.2429406269140721</v>
      </c>
    </row>
    <row r="110" spans="1:14" x14ac:dyDescent="0.4">
      <c r="A110" t="s">
        <v>138</v>
      </c>
      <c r="B110">
        <f t="shared" si="3"/>
        <v>8</v>
      </c>
      <c r="C110">
        <f t="shared" si="2"/>
        <v>2007</v>
      </c>
      <c r="D110" s="3" t="s">
        <v>30</v>
      </c>
      <c r="E110" s="1">
        <v>3.3585999822616577</v>
      </c>
      <c r="F110" s="1">
        <v>3.1459398448915405</v>
      </c>
      <c r="G110" s="1">
        <v>3.1813496651093653</v>
      </c>
      <c r="H110" s="1">
        <v>3.118947370428788</v>
      </c>
      <c r="I110" s="1">
        <v>3.3216666853617109</v>
      </c>
      <c r="J110" s="1">
        <v>3.3685198510166541</v>
      </c>
      <c r="K110" s="1">
        <v>3.2517741918563843</v>
      </c>
      <c r="L110" s="1">
        <v>3.3983823376543381</v>
      </c>
      <c r="M110" s="1">
        <v>3.385268816383936</v>
      </c>
      <c r="N110" s="1">
        <v>3.2890952965501921</v>
      </c>
    </row>
    <row r="111" spans="1:14" x14ac:dyDescent="0.4">
      <c r="A111" t="s">
        <v>139</v>
      </c>
      <c r="B111">
        <f t="shared" si="3"/>
        <v>9</v>
      </c>
      <c r="C111">
        <f t="shared" si="2"/>
        <v>2007</v>
      </c>
      <c r="D111" s="3" t="s">
        <v>32</v>
      </c>
      <c r="E111" s="1">
        <v>3.4010169465663069</v>
      </c>
      <c r="F111" s="1">
        <v>3.2210377364788414</v>
      </c>
      <c r="G111" s="1">
        <v>3.2112686527309133</v>
      </c>
      <c r="H111" s="1">
        <v>3.1683783788938782</v>
      </c>
      <c r="I111" s="1">
        <v>3.2733333599873085</v>
      </c>
      <c r="J111" s="1">
        <v>3.4763636444554185</v>
      </c>
      <c r="K111" s="1">
        <v>3.267857151372092</v>
      </c>
      <c r="L111" s="1">
        <v>3.5636942675159236</v>
      </c>
      <c r="M111" s="1">
        <v>3.3751162955927296</v>
      </c>
      <c r="N111" s="1">
        <v>3.3510066056408898</v>
      </c>
    </row>
    <row r="112" spans="1:14" x14ac:dyDescent="0.4">
      <c r="A112" t="s">
        <v>140</v>
      </c>
      <c r="B112">
        <f t="shared" si="3"/>
        <v>10</v>
      </c>
      <c r="C112">
        <f t="shared" si="2"/>
        <v>2007</v>
      </c>
      <c r="D112" s="3" t="s">
        <v>32</v>
      </c>
      <c r="E112" s="1">
        <v>3.3708695453146231</v>
      </c>
      <c r="F112" s="1">
        <v>3.2545588454779457</v>
      </c>
      <c r="G112" s="1">
        <v>3.1857142959322253</v>
      </c>
      <c r="H112" s="1">
        <v>3.1734975558783622</v>
      </c>
      <c r="I112" s="1">
        <v>3.165068487598472</v>
      </c>
      <c r="J112" s="1">
        <v>3.4415277822150125</v>
      </c>
      <c r="K112" s="1">
        <v>3.3228571483067104</v>
      </c>
      <c r="L112" s="1">
        <v>3.4724875813099874</v>
      </c>
      <c r="M112" s="1">
        <v>3.2638392938034868</v>
      </c>
      <c r="N112" s="1">
        <v>3.3119176380729431</v>
      </c>
    </row>
    <row r="113" spans="1:14" x14ac:dyDescent="0.4">
      <c r="A113" t="s">
        <v>141</v>
      </c>
      <c r="B113">
        <f t="shared" si="3"/>
        <v>11</v>
      </c>
      <c r="C113">
        <f t="shared" si="2"/>
        <v>2007</v>
      </c>
      <c r="D113" s="3" t="s">
        <v>32</v>
      </c>
      <c r="E113" s="1">
        <v>3.6746448597621395</v>
      </c>
      <c r="F113" s="1">
        <v>3.5843636100942438</v>
      </c>
      <c r="G113" s="1">
        <v>3.5375373078815975</v>
      </c>
      <c r="H113" s="1">
        <v>3.5373809550489703</v>
      </c>
      <c r="I113" s="1">
        <v>3.4634513580693609</v>
      </c>
      <c r="J113" s="1">
        <v>3.7341484877740454</v>
      </c>
      <c r="K113" s="1">
        <v>3.6905454982410784</v>
      </c>
      <c r="L113" s="1">
        <v>3.7890445578629803</v>
      </c>
      <c r="M113" s="1">
        <v>3.555465141008066</v>
      </c>
      <c r="N113" s="1">
        <v>3.6317166100629428</v>
      </c>
    </row>
    <row r="114" spans="1:14" x14ac:dyDescent="0.4">
      <c r="A114" t="s">
        <v>142</v>
      </c>
      <c r="B114">
        <f t="shared" si="3"/>
        <v>12</v>
      </c>
      <c r="C114">
        <f t="shared" si="2"/>
        <v>2007</v>
      </c>
      <c r="D114" s="3" t="s">
        <v>32</v>
      </c>
      <c r="E114" s="1">
        <v>4.0495454668998718</v>
      </c>
      <c r="F114" s="1">
        <v>3.9380612567979467</v>
      </c>
      <c r="G114" s="1">
        <v>3.9630232559618102</v>
      </c>
      <c r="H114" s="1">
        <v>3.9488311913106346</v>
      </c>
      <c r="I114" s="1">
        <v>3.8591666994271461</v>
      </c>
      <c r="J114" s="1">
        <v>4.0806278573023365</v>
      </c>
      <c r="K114" s="1">
        <v>4.0554717081897662</v>
      </c>
      <c r="L114" s="1">
        <v>4.1686792148734035</v>
      </c>
      <c r="M114" s="1">
        <v>3.9637500345706935</v>
      </c>
      <c r="N114" s="1">
        <v>4.0162794808747391</v>
      </c>
    </row>
    <row r="115" spans="1:14" x14ac:dyDescent="0.4">
      <c r="A115" t="s">
        <v>143</v>
      </c>
      <c r="B115">
        <f t="shared" si="3"/>
        <v>1</v>
      </c>
      <c r="C115">
        <f t="shared" si="2"/>
        <v>2008</v>
      </c>
      <c r="D115" s="3" t="s">
        <v>32</v>
      </c>
      <c r="E115" s="1">
        <v>4.5675545405092199</v>
      </c>
      <c r="F115" s="1">
        <v>4.4744852711172669</v>
      </c>
      <c r="G115" s="1">
        <v>4.4753293077388934</v>
      </c>
      <c r="H115" s="1">
        <v>4.4794202933564851</v>
      </c>
      <c r="I115" s="1">
        <v>4.4184733055930101</v>
      </c>
      <c r="J115" s="1">
        <v>4.6025362291197842</v>
      </c>
      <c r="K115" s="1">
        <v>4.5504347759744395</v>
      </c>
      <c r="L115" s="1">
        <v>4.6815306215870134</v>
      </c>
      <c r="M115" s="1">
        <v>4.5146363561803646</v>
      </c>
      <c r="N115" s="1">
        <v>4.5407034744172403</v>
      </c>
    </row>
    <row r="116" spans="1:14" x14ac:dyDescent="0.4">
      <c r="A116" t="s">
        <v>144</v>
      </c>
      <c r="B116">
        <f t="shared" si="3"/>
        <v>2</v>
      </c>
      <c r="C116">
        <f t="shared" si="2"/>
        <v>2008</v>
      </c>
      <c r="D116" s="3" t="s">
        <v>32</v>
      </c>
      <c r="E116" s="1">
        <v>4.9008152225743169</v>
      </c>
      <c r="F116" s="1">
        <v>4.7930909200148148</v>
      </c>
      <c r="G116" s="1">
        <v>4.7955147063030914</v>
      </c>
      <c r="H116" s="1">
        <v>4.8035185248763472</v>
      </c>
      <c r="I116" s="1">
        <v>4.7812871083174606</v>
      </c>
      <c r="J116" s="1">
        <v>4.9447805102278544</v>
      </c>
      <c r="K116" s="1">
        <v>4.8771428806441168</v>
      </c>
      <c r="L116" s="1">
        <v>5.0341829786113665</v>
      </c>
      <c r="M116" s="1">
        <v>4.8906666755676271</v>
      </c>
      <c r="N116" s="1">
        <v>4.8784043472213554</v>
      </c>
    </row>
    <row r="117" spans="1:14" x14ac:dyDescent="0.4">
      <c r="A117" t="s">
        <v>145</v>
      </c>
      <c r="B117">
        <f t="shared" si="3"/>
        <v>3</v>
      </c>
      <c r="C117">
        <f t="shared" si="2"/>
        <v>2008</v>
      </c>
      <c r="D117" s="3" t="s">
        <v>32</v>
      </c>
      <c r="E117" s="1">
        <v>5.2424161162152387</v>
      </c>
      <c r="F117" s="1">
        <v>5.1082568562358892</v>
      </c>
      <c r="G117" s="1">
        <v>5.1167175314808624</v>
      </c>
      <c r="H117" s="1">
        <v>5.0979746595213689</v>
      </c>
      <c r="I117" s="1">
        <v>5.1010714485531761</v>
      </c>
      <c r="J117" s="1">
        <v>5.2651030648614938</v>
      </c>
      <c r="K117" s="1">
        <v>5.2313636432994501</v>
      </c>
      <c r="L117" s="1">
        <v>5.3708024525348055</v>
      </c>
      <c r="M117" s="1">
        <v>5.2511688331504924</v>
      </c>
      <c r="N117" s="1">
        <v>5.2059566656174638</v>
      </c>
    </row>
    <row r="118" spans="1:14" x14ac:dyDescent="0.4">
      <c r="A118" t="s">
        <v>146</v>
      </c>
      <c r="B118">
        <f t="shared" si="3"/>
        <v>4</v>
      </c>
      <c r="C118">
        <f t="shared" si="2"/>
        <v>2008</v>
      </c>
      <c r="D118" s="3" t="s">
        <v>32</v>
      </c>
      <c r="E118" s="1">
        <v>5.6520960383019592</v>
      </c>
      <c r="F118" s="1">
        <v>5.5767647168215584</v>
      </c>
      <c r="G118" s="1">
        <v>5.5842674887104398</v>
      </c>
      <c r="H118" s="1">
        <v>5.5377294821439733</v>
      </c>
      <c r="I118" s="1">
        <v>5.5590909322102862</v>
      </c>
      <c r="J118" s="1">
        <v>5.7038888817741755</v>
      </c>
      <c r="K118" s="1">
        <v>5.6558209034933968</v>
      </c>
      <c r="L118" s="1">
        <v>5.8377595599231826</v>
      </c>
      <c r="M118" s="1">
        <v>5.6702727144414728</v>
      </c>
      <c r="N118" s="1">
        <v>5.6469585829176063</v>
      </c>
    </row>
    <row r="119" spans="1:14" x14ac:dyDescent="0.4">
      <c r="A119" t="s">
        <v>147</v>
      </c>
      <c r="B119">
        <f t="shared" si="3"/>
        <v>5</v>
      </c>
      <c r="C119">
        <f t="shared" si="2"/>
        <v>2008</v>
      </c>
      <c r="D119" s="3" t="s">
        <v>32</v>
      </c>
      <c r="E119" s="1">
        <v>5.5942076516281709</v>
      </c>
      <c r="F119" s="1">
        <v>5.5795413244754899</v>
      </c>
      <c r="G119" s="1">
        <v>5.5084210446006363</v>
      </c>
      <c r="H119" s="1">
        <v>5.4870909112872503</v>
      </c>
      <c r="I119" s="1">
        <v>5.5319999785650342</v>
      </c>
      <c r="J119" s="1">
        <v>5.6497156179346746</v>
      </c>
      <c r="K119" s="1">
        <v>5.6194444320819983</v>
      </c>
      <c r="L119" s="1">
        <v>5.7935220040615247</v>
      </c>
      <c r="M119" s="1">
        <v>5.6314130555028497</v>
      </c>
      <c r="N119" s="1">
        <v>5.603270021575625</v>
      </c>
    </row>
    <row r="120" spans="1:14" x14ac:dyDescent="0.4">
      <c r="A120" t="s">
        <v>148</v>
      </c>
      <c r="B120">
        <f t="shared" si="3"/>
        <v>6</v>
      </c>
      <c r="C120">
        <f t="shared" si="2"/>
        <v>2008</v>
      </c>
      <c r="D120" s="3" t="s">
        <v>32</v>
      </c>
      <c r="E120" s="1">
        <v>6.573068755013602</v>
      </c>
      <c r="F120" s="1">
        <v>6.4546428691773183</v>
      </c>
      <c r="G120" s="1">
        <v>6.467651497233998</v>
      </c>
      <c r="H120" s="1">
        <v>6.4670253282860868</v>
      </c>
      <c r="I120" s="1">
        <v>6.4713592529296875</v>
      </c>
      <c r="J120" s="1">
        <v>6.6144607955334234</v>
      </c>
      <c r="K120" s="1">
        <v>6.5977778258147071</v>
      </c>
      <c r="L120" s="1">
        <v>6.7652761131707875</v>
      </c>
      <c r="M120" s="1">
        <v>6.5877777576446537</v>
      </c>
      <c r="N120" s="1">
        <v>6.5657094373678699</v>
      </c>
    </row>
    <row r="121" spans="1:14" x14ac:dyDescent="0.4">
      <c r="A121" t="s">
        <v>149</v>
      </c>
      <c r="B121">
        <f t="shared" si="3"/>
        <v>7</v>
      </c>
      <c r="C121">
        <f t="shared" si="2"/>
        <v>2008</v>
      </c>
      <c r="D121" s="3" t="s">
        <v>32</v>
      </c>
      <c r="E121" s="1">
        <v>6.0616239462143335</v>
      </c>
      <c r="F121" s="1">
        <v>6.122916653752327</v>
      </c>
      <c r="G121" s="1">
        <v>5.9342331271961424</v>
      </c>
      <c r="H121" s="1">
        <v>6.0329896568023056</v>
      </c>
      <c r="I121" s="1">
        <v>5.970074102613661</v>
      </c>
      <c r="J121" s="1">
        <v>6.1309016356702708</v>
      </c>
      <c r="K121" s="1">
        <v>6.1735384500943695</v>
      </c>
      <c r="L121" s="1">
        <v>6.2303999972343442</v>
      </c>
      <c r="M121" s="1">
        <v>6.0863303132013442</v>
      </c>
      <c r="N121" s="1">
        <v>6.0809513896703722</v>
      </c>
    </row>
    <row r="122" spans="1:14" x14ac:dyDescent="0.4">
      <c r="A122" t="s">
        <v>150</v>
      </c>
      <c r="B122">
        <f t="shared" si="3"/>
        <v>8</v>
      </c>
      <c r="C122">
        <f t="shared" si="2"/>
        <v>2008</v>
      </c>
      <c r="D122" s="3" t="s">
        <v>32</v>
      </c>
      <c r="E122" s="1">
        <v>5.055989255242169</v>
      </c>
      <c r="F122" s="1">
        <v>5.1591892629056364</v>
      </c>
      <c r="G122" s="1">
        <v>4.9096923131209156</v>
      </c>
      <c r="H122" s="1">
        <v>5.0648447119671367</v>
      </c>
      <c r="I122" s="1">
        <v>4.9398113106781585</v>
      </c>
      <c r="J122" s="1">
        <v>5.1637744903564453</v>
      </c>
      <c r="K122" s="1">
        <v>5.1907843140994805</v>
      </c>
      <c r="L122" s="1">
        <v>5.2178882219776606</v>
      </c>
      <c r="M122" s="1">
        <v>5.0695348728534784</v>
      </c>
      <c r="N122" s="1">
        <v>5.0851465459527638</v>
      </c>
    </row>
    <row r="123" spans="1:14" x14ac:dyDescent="0.4">
      <c r="A123" t="s">
        <v>151</v>
      </c>
      <c r="B123">
        <f t="shared" si="3"/>
        <v>9</v>
      </c>
      <c r="C123">
        <f t="shared" si="2"/>
        <v>2008</v>
      </c>
      <c r="D123" s="3" t="s">
        <v>34</v>
      </c>
      <c r="E123" s="1">
        <v>5.0641463500697439</v>
      </c>
      <c r="F123" s="1">
        <v>5.0863750219345096</v>
      </c>
      <c r="G123" s="1">
        <v>4.9314503305740942</v>
      </c>
      <c r="H123" s="1">
        <v>5.018757382793539</v>
      </c>
      <c r="I123" s="1">
        <v>5.0912500069691582</v>
      </c>
      <c r="J123" s="1">
        <v>5.1180952390034991</v>
      </c>
      <c r="K123" s="1">
        <v>5.03867924888179</v>
      </c>
      <c r="L123" s="1">
        <v>5.2729870529917928</v>
      </c>
      <c r="M123" s="1">
        <v>5.1572413499327912</v>
      </c>
      <c r="N123" s="1">
        <v>5.089478336742344</v>
      </c>
    </row>
    <row r="124" spans="1:14" x14ac:dyDescent="0.4">
      <c r="A124" t="s">
        <v>152</v>
      </c>
      <c r="B124">
        <f t="shared" si="3"/>
        <v>10</v>
      </c>
      <c r="C124">
        <f t="shared" si="2"/>
        <v>2008</v>
      </c>
      <c r="D124" s="3" t="s">
        <v>34</v>
      </c>
      <c r="E124" s="1">
        <v>3.8044541475554219</v>
      </c>
      <c r="F124" s="1">
        <v>3.78285713098487</v>
      </c>
      <c r="G124" s="1">
        <v>3.733219187553614</v>
      </c>
      <c r="H124" s="1">
        <v>3.7142564088870316</v>
      </c>
      <c r="I124" s="1">
        <v>3.7858955095063394</v>
      </c>
      <c r="J124" s="1">
        <v>3.8433466005135344</v>
      </c>
      <c r="K124" s="1">
        <v>3.8213636224920098</v>
      </c>
      <c r="L124" s="1">
        <v>4.0515736238605484</v>
      </c>
      <c r="M124" s="1">
        <v>3.8667272827842019</v>
      </c>
      <c r="N124" s="1">
        <v>3.8281697046539391</v>
      </c>
    </row>
    <row r="125" spans="1:14" x14ac:dyDescent="0.4">
      <c r="A125" t="s">
        <v>153</v>
      </c>
      <c r="B125">
        <f t="shared" si="3"/>
        <v>11</v>
      </c>
      <c r="C125">
        <f t="shared" si="2"/>
        <v>2008</v>
      </c>
      <c r="D125" s="3" t="s">
        <v>34</v>
      </c>
      <c r="E125" s="1">
        <v>3.3786559386919897</v>
      </c>
      <c r="F125" s="1">
        <v>3.4023076815482898</v>
      </c>
      <c r="G125" s="1">
        <v>3.2871844953703651</v>
      </c>
      <c r="H125" s="1">
        <v>3.390787867343787</v>
      </c>
      <c r="I125" s="1">
        <v>3.3364814740640147</v>
      </c>
      <c r="J125" s="1">
        <v>3.4233497610233101</v>
      </c>
      <c r="K125" s="1">
        <v>3.5427272709933195</v>
      </c>
      <c r="L125" s="1">
        <v>3.5925490419849071</v>
      </c>
      <c r="M125" s="1">
        <v>3.4445348950319516</v>
      </c>
      <c r="N125" s="1">
        <v>3.4194283288303131</v>
      </c>
    </row>
    <row r="126" spans="1:14" x14ac:dyDescent="0.4">
      <c r="A126" t="s">
        <v>154</v>
      </c>
      <c r="B126">
        <f t="shared" si="3"/>
        <v>12</v>
      </c>
      <c r="C126">
        <f t="shared" si="2"/>
        <v>2008</v>
      </c>
      <c r="D126" s="3" t="s">
        <v>34</v>
      </c>
      <c r="E126" s="1">
        <v>3.3369756151990191</v>
      </c>
      <c r="F126" s="1">
        <v>3.3629213370633924</v>
      </c>
      <c r="G126" s="1">
        <v>3.2316666746139528</v>
      </c>
      <c r="H126" s="1">
        <v>3.392486485919437</v>
      </c>
      <c r="I126" s="1">
        <v>3.289477618772592</v>
      </c>
      <c r="J126" s="1">
        <v>3.3558256910481585</v>
      </c>
      <c r="K126" s="1">
        <v>3.4105660285589829</v>
      </c>
      <c r="L126" s="1">
        <v>3.5663684343036852</v>
      </c>
      <c r="M126" s="1">
        <v>3.4357843212052885</v>
      </c>
      <c r="N126" s="1">
        <v>3.3762594310406646</v>
      </c>
    </row>
    <row r="127" spans="1:14" x14ac:dyDescent="0.4">
      <c r="A127" t="s">
        <v>155</v>
      </c>
      <c r="B127">
        <f t="shared" si="3"/>
        <v>1</v>
      </c>
      <c r="C127">
        <f t="shared" si="2"/>
        <v>2009</v>
      </c>
      <c r="D127" s="3" t="s">
        <v>34</v>
      </c>
      <c r="E127" s="1">
        <v>3.5192777911822</v>
      </c>
      <c r="F127" s="1">
        <v>3.5736110574669309</v>
      </c>
      <c r="G127" s="1">
        <v>3.4387878883968699</v>
      </c>
      <c r="H127" s="1">
        <v>3.54596385611109</v>
      </c>
      <c r="I127" s="1">
        <v>3.4873394659899795</v>
      </c>
      <c r="J127" s="1">
        <v>3.5580208425720534</v>
      </c>
      <c r="K127" s="1">
        <v>3.6492982370811595</v>
      </c>
      <c r="L127" s="1">
        <v>3.7349681732760871</v>
      </c>
      <c r="M127" s="1">
        <v>3.6089999834696451</v>
      </c>
      <c r="N127" s="1">
        <v>3.5634545495499781</v>
      </c>
    </row>
    <row r="128" spans="1:14" x14ac:dyDescent="0.4">
      <c r="A128" t="s">
        <v>156</v>
      </c>
      <c r="B128">
        <f t="shared" si="3"/>
        <v>2</v>
      </c>
      <c r="C128">
        <f t="shared" si="2"/>
        <v>2009</v>
      </c>
      <c r="D128" s="3" t="s">
        <v>34</v>
      </c>
      <c r="E128" s="1">
        <v>3.2558470006848945</v>
      </c>
      <c r="F128" s="1">
        <v>3.3382666969299315</v>
      </c>
      <c r="G128" s="1">
        <v>3.1843884728795335</v>
      </c>
      <c r="H128" s="1">
        <v>3.3255294140647438</v>
      </c>
      <c r="I128" s="1">
        <v>3.240090905536305</v>
      </c>
      <c r="J128" s="1">
        <v>3.2785781989165392</v>
      </c>
      <c r="K128" s="1">
        <v>3.4117857175213944</v>
      </c>
      <c r="L128" s="1">
        <v>3.4645251322058992</v>
      </c>
      <c r="M128" s="1">
        <v>3.3684374988079071</v>
      </c>
      <c r="N128" s="1">
        <v>3.3116735027303843</v>
      </c>
    </row>
    <row r="129" spans="1:14" x14ac:dyDescent="0.4">
      <c r="A129" t="s">
        <v>157</v>
      </c>
      <c r="B129">
        <f t="shared" si="3"/>
        <v>3</v>
      </c>
      <c r="C129">
        <f t="shared" si="2"/>
        <v>2009</v>
      </c>
      <c r="D129" s="3" t="s">
        <v>34</v>
      </c>
      <c r="E129" s="1">
        <v>3.3731250166893005</v>
      </c>
      <c r="F129" s="1">
        <v>3.5020000457763665</v>
      </c>
      <c r="G129" s="1">
        <v>3.3292957796177394</v>
      </c>
      <c r="H129" s="1">
        <v>3.4720644920103005</v>
      </c>
      <c r="I129" s="1">
        <v>3.4251350948402473</v>
      </c>
      <c r="J129" s="1">
        <v>3.3863106815560351</v>
      </c>
      <c r="K129" s="1">
        <v>3.5330000042915346</v>
      </c>
      <c r="L129" s="1">
        <v>3.5848387415691088</v>
      </c>
      <c r="M129" s="1">
        <v>3.5334374705950418</v>
      </c>
      <c r="N129" s="1">
        <v>3.4490389417001999</v>
      </c>
    </row>
    <row r="130" spans="1:14" x14ac:dyDescent="0.4">
      <c r="A130" t="s">
        <v>158</v>
      </c>
      <c r="B130">
        <f t="shared" si="3"/>
        <v>4</v>
      </c>
      <c r="C130">
        <f t="shared" si="2"/>
        <v>2009</v>
      </c>
      <c r="D130" s="3" t="s">
        <v>34</v>
      </c>
      <c r="E130" s="1">
        <v>3.5174222204420302</v>
      </c>
      <c r="F130" s="1">
        <v>3.6631182880811792</v>
      </c>
      <c r="G130" s="1">
        <v>3.4867045202038507</v>
      </c>
      <c r="H130" s="1">
        <v>3.5922596156597137</v>
      </c>
      <c r="I130" s="1">
        <v>3.5806930867752227</v>
      </c>
      <c r="J130" s="1">
        <v>3.5572118847786713</v>
      </c>
      <c r="K130" s="1">
        <v>3.6326388716697693</v>
      </c>
      <c r="L130" s="1">
        <v>3.7379463953631267</v>
      </c>
      <c r="M130" s="1">
        <v>3.6920224843400247</v>
      </c>
      <c r="N130" s="1">
        <v>3.595689764723192</v>
      </c>
    </row>
    <row r="131" spans="1:14" x14ac:dyDescent="0.4">
      <c r="A131" t="s">
        <v>159</v>
      </c>
      <c r="B131">
        <f t="shared" si="3"/>
        <v>5</v>
      </c>
      <c r="C131">
        <f t="shared" ref="C131:C194" si="4">YEAR(A131)</f>
        <v>2009</v>
      </c>
      <c r="D131" s="3" t="s">
        <v>34</v>
      </c>
      <c r="E131" s="1">
        <v>3.8060451887421687</v>
      </c>
      <c r="F131" s="1">
        <v>3.9490666834513353</v>
      </c>
      <c r="G131" s="1">
        <v>3.7539436548528538</v>
      </c>
      <c r="H131" s="1">
        <v>3.8694012150793018</v>
      </c>
      <c r="I131" s="1">
        <v>3.8320588153951309</v>
      </c>
      <c r="J131" s="1">
        <v>3.831556593472103</v>
      </c>
      <c r="K131" s="1">
        <v>3.9389830726688193</v>
      </c>
      <c r="L131" s="1">
        <v>4.0220115253295026</v>
      </c>
      <c r="M131" s="1">
        <v>3.9188000488281252</v>
      </c>
      <c r="N131" s="1">
        <v>3.8701606161596405</v>
      </c>
    </row>
    <row r="132" spans="1:14" x14ac:dyDescent="0.4">
      <c r="A132" t="s">
        <v>160</v>
      </c>
      <c r="B132">
        <f t="shared" ref="B132:B195" si="5">MONTH(A132)</f>
        <v>6</v>
      </c>
      <c r="C132">
        <f t="shared" si="4"/>
        <v>2009</v>
      </c>
      <c r="D132" s="3" t="s">
        <v>34</v>
      </c>
      <c r="E132" s="1">
        <v>3.7515084130803973</v>
      </c>
      <c r="F132" s="1">
        <v>3.8974999785423279</v>
      </c>
      <c r="G132" s="1">
        <v>3.6878014608477869</v>
      </c>
      <c r="H132" s="1">
        <v>3.8172121452562737</v>
      </c>
      <c r="I132" s="1">
        <v>3.7136363959071619</v>
      </c>
      <c r="J132" s="1">
        <v>3.7728415708072851</v>
      </c>
      <c r="K132" s="1">
        <v>3.8950847609568449</v>
      </c>
      <c r="L132" s="1">
        <v>3.9469333283106494</v>
      </c>
      <c r="M132" s="1">
        <v>3.8056410581637659</v>
      </c>
      <c r="N132" s="1">
        <v>3.8002832102564583</v>
      </c>
    </row>
    <row r="133" spans="1:14" x14ac:dyDescent="0.4">
      <c r="A133" t="s">
        <v>161</v>
      </c>
      <c r="B133">
        <f t="shared" si="5"/>
        <v>7</v>
      </c>
      <c r="C133">
        <f t="shared" si="4"/>
        <v>2009</v>
      </c>
      <c r="D133" s="3" t="s">
        <v>34</v>
      </c>
      <c r="E133" s="1">
        <v>2.8462332011338307</v>
      </c>
      <c r="F133" s="1">
        <v>2.9335556003782486</v>
      </c>
      <c r="G133" s="1">
        <v>2.8343125119805332</v>
      </c>
      <c r="H133" s="1">
        <v>2.910192302786387</v>
      </c>
      <c r="I133" s="1">
        <v>2.8102702578982792</v>
      </c>
      <c r="J133" s="1">
        <v>2.860290475900737</v>
      </c>
      <c r="K133" s="1">
        <v>3.0057534420326966</v>
      </c>
      <c r="L133" s="1">
        <v>3.0173936093107177</v>
      </c>
      <c r="M133" s="1">
        <v>2.9136458535989131</v>
      </c>
      <c r="N133" s="1">
        <v>2.8958345423499456</v>
      </c>
    </row>
    <row r="134" spans="1:14" x14ac:dyDescent="0.4">
      <c r="A134" t="s">
        <v>162</v>
      </c>
      <c r="B134">
        <f t="shared" si="5"/>
        <v>8</v>
      </c>
      <c r="C134">
        <f t="shared" si="4"/>
        <v>2009</v>
      </c>
      <c r="D134" s="3" t="s">
        <v>34</v>
      </c>
      <c r="E134" s="1">
        <v>2.8905978060286976</v>
      </c>
      <c r="F134" s="1">
        <v>2.9577026818249679</v>
      </c>
      <c r="G134" s="1">
        <v>2.8412878838452431</v>
      </c>
      <c r="H134" s="1">
        <v>2.9172326768719175</v>
      </c>
      <c r="I134" s="1">
        <v>2.8352941181145463</v>
      </c>
      <c r="J134" s="1">
        <v>2.90047871812861</v>
      </c>
      <c r="K134" s="1">
        <v>2.9464814574630172</v>
      </c>
      <c r="L134" s="1">
        <v>3.048639464540547</v>
      </c>
      <c r="M134" s="1">
        <v>2.9369620190391053</v>
      </c>
      <c r="N134" s="1">
        <v>2.916353878109875</v>
      </c>
    </row>
    <row r="135" spans="1:14" x14ac:dyDescent="0.4">
      <c r="A135" t="s">
        <v>163</v>
      </c>
      <c r="B135">
        <f t="shared" si="5"/>
        <v>9</v>
      </c>
      <c r="C135">
        <f t="shared" si="4"/>
        <v>2009</v>
      </c>
      <c r="D135" s="3" t="s">
        <v>36</v>
      </c>
      <c r="E135" s="1">
        <v>2.8358441493211886</v>
      </c>
      <c r="F135" s="1">
        <v>2.8967415831062238</v>
      </c>
      <c r="G135" s="1">
        <v>2.8123699433541711</v>
      </c>
      <c r="H135" s="1">
        <v>2.8737172818308725</v>
      </c>
      <c r="I135" s="1">
        <v>2.7904237427953942</v>
      </c>
      <c r="J135" s="1">
        <v>2.8579729688060178</v>
      </c>
      <c r="K135" s="1">
        <v>2.8648571457181657</v>
      </c>
      <c r="L135" s="1">
        <v>3.001914896863572</v>
      </c>
      <c r="M135" s="1">
        <v>2.8649505058137499</v>
      </c>
      <c r="N135" s="1">
        <v>2.8679031113826619</v>
      </c>
    </row>
    <row r="136" spans="1:14" x14ac:dyDescent="0.4">
      <c r="A136" t="s">
        <v>164</v>
      </c>
      <c r="B136">
        <f t="shared" si="5"/>
        <v>10</v>
      </c>
      <c r="C136">
        <f t="shared" si="4"/>
        <v>2009</v>
      </c>
      <c r="D136" s="3" t="s">
        <v>36</v>
      </c>
      <c r="E136" s="1">
        <v>3.3498461637741479</v>
      </c>
      <c r="F136" s="1">
        <v>3.3929333209991448</v>
      </c>
      <c r="G136" s="1">
        <v>3.2775912545893315</v>
      </c>
      <c r="H136" s="1">
        <v>3.3703550248456424</v>
      </c>
      <c r="I136" s="1">
        <v>3.3007079816497531</v>
      </c>
      <c r="J136" s="1">
        <v>3.3806113655390182</v>
      </c>
      <c r="K136" s="1">
        <v>3.3947826191998911</v>
      </c>
      <c r="L136" s="1">
        <v>3.5576470739701214</v>
      </c>
      <c r="M136" s="1">
        <v>3.3689333311716716</v>
      </c>
      <c r="N136" s="1">
        <v>3.3808116963157406</v>
      </c>
    </row>
    <row r="137" spans="1:14" x14ac:dyDescent="0.4">
      <c r="A137" t="s">
        <v>165</v>
      </c>
      <c r="B137">
        <f t="shared" si="5"/>
        <v>11</v>
      </c>
      <c r="C137">
        <f t="shared" si="4"/>
        <v>2009</v>
      </c>
      <c r="D137" s="3" t="s">
        <v>36</v>
      </c>
      <c r="E137" s="1">
        <v>3.4793604695519735</v>
      </c>
      <c r="F137" s="1">
        <v>3.4901282114860339</v>
      </c>
      <c r="G137" s="1">
        <v>3.4123846182456385</v>
      </c>
      <c r="H137" s="1">
        <v>3.4394083023071289</v>
      </c>
      <c r="I137" s="1">
        <v>3.4202608958534571</v>
      </c>
      <c r="J137" s="1">
        <v>3.5237500021855035</v>
      </c>
      <c r="K137" s="1">
        <v>3.5278260949729146</v>
      </c>
      <c r="L137" s="1">
        <v>3.6658170145321516</v>
      </c>
      <c r="M137" s="1">
        <v>3.4987804918754399</v>
      </c>
      <c r="N137" s="1">
        <v>3.497094838167059</v>
      </c>
    </row>
    <row r="138" spans="1:14" x14ac:dyDescent="0.4">
      <c r="A138" t="s">
        <v>166</v>
      </c>
      <c r="B138">
        <f t="shared" si="5"/>
        <v>12</v>
      </c>
      <c r="C138">
        <f t="shared" si="4"/>
        <v>2009</v>
      </c>
      <c r="D138" s="3" t="s">
        <v>36</v>
      </c>
      <c r="E138" s="1">
        <v>3.4565437762968001</v>
      </c>
      <c r="F138" s="1">
        <v>3.4735999917984008</v>
      </c>
      <c r="G138" s="1">
        <v>3.4132142833300998</v>
      </c>
      <c r="H138" s="1">
        <v>3.4074456510336502</v>
      </c>
      <c r="I138" s="1">
        <v>3.4131199989318848</v>
      </c>
      <c r="J138" s="1">
        <v>3.5167803014769698</v>
      </c>
      <c r="K138" s="1">
        <v>3.5763749867677697</v>
      </c>
      <c r="L138" s="1">
        <v>3.6559487281701504</v>
      </c>
      <c r="M138" s="1">
        <v>3.5249473621970728</v>
      </c>
      <c r="N138" s="1">
        <v>3.4937214270659855</v>
      </c>
    </row>
    <row r="139" spans="1:14" x14ac:dyDescent="0.4">
      <c r="A139" t="s">
        <v>167</v>
      </c>
      <c r="B139">
        <f t="shared" si="5"/>
        <v>1</v>
      </c>
      <c r="C139">
        <f t="shared" si="4"/>
        <v>2010</v>
      </c>
      <c r="D139" s="3" t="s">
        <v>36</v>
      </c>
      <c r="E139" s="1">
        <v>3.2583957062685553</v>
      </c>
      <c r="F139" s="1">
        <v>3.3667470001312623</v>
      </c>
      <c r="G139" s="1">
        <v>3.2130399971008297</v>
      </c>
      <c r="H139" s="1">
        <v>3.3212578671533355</v>
      </c>
      <c r="I139" s="1">
        <v>3.2340983699579708</v>
      </c>
      <c r="J139" s="1">
        <v>3.3141666690508527</v>
      </c>
      <c r="K139" s="1">
        <v>3.4347222149372096</v>
      </c>
      <c r="L139" s="1">
        <v>3.4401250064373015</v>
      </c>
      <c r="M139" s="1">
        <v>3.3000000224393964</v>
      </c>
      <c r="N139" s="1">
        <v>3.3052058573283958</v>
      </c>
    </row>
    <row r="140" spans="1:14" x14ac:dyDescent="0.4">
      <c r="A140" t="s">
        <v>168</v>
      </c>
      <c r="B140">
        <f t="shared" si="5"/>
        <v>2</v>
      </c>
      <c r="C140">
        <f t="shared" si="4"/>
        <v>2010</v>
      </c>
      <c r="D140" s="3" t="s">
        <v>36</v>
      </c>
      <c r="E140" s="1">
        <v>3.1342783318352452</v>
      </c>
      <c r="F140" s="1">
        <v>3.2934523877643396</v>
      </c>
      <c r="G140" s="1">
        <v>3.1611111270056829</v>
      </c>
      <c r="H140" s="1">
        <v>3.2642105448315717</v>
      </c>
      <c r="I140" s="1">
        <v>3.0780158705181546</v>
      </c>
      <c r="J140" s="1">
        <v>3.145089260169438</v>
      </c>
      <c r="K140" s="1">
        <v>3.3064062483608718</v>
      </c>
      <c r="L140" s="1">
        <v>3.2559487269474903</v>
      </c>
      <c r="M140" s="1">
        <v>3.1285858467371783</v>
      </c>
      <c r="N140" s="1">
        <v>3.1874690376937207</v>
      </c>
    </row>
    <row r="141" spans="1:14" x14ac:dyDescent="0.4">
      <c r="A141" t="s">
        <v>169</v>
      </c>
      <c r="B141">
        <f t="shared" si="5"/>
        <v>3</v>
      </c>
      <c r="C141">
        <f t="shared" si="4"/>
        <v>2010</v>
      </c>
      <c r="D141" s="3" t="s">
        <v>36</v>
      </c>
      <c r="E141" s="1">
        <v>3.1818375964450021</v>
      </c>
      <c r="F141" s="1">
        <v>3.3784848391407669</v>
      </c>
      <c r="G141" s="1">
        <v>3.2082285826546806</v>
      </c>
      <c r="H141" s="1">
        <v>3.3577604169646906</v>
      </c>
      <c r="I141" s="1">
        <v>3.1303973371619422</v>
      </c>
      <c r="J141" s="1">
        <v>3.1482698900889359</v>
      </c>
      <c r="K141" s="1">
        <v>3.3330985861764826</v>
      </c>
      <c r="L141" s="1">
        <v>3.2766938783684556</v>
      </c>
      <c r="M141" s="1">
        <v>3.1518181848131919</v>
      </c>
      <c r="N141" s="1">
        <v>3.226696255544204</v>
      </c>
    </row>
    <row r="142" spans="1:14" x14ac:dyDescent="0.4">
      <c r="A142" t="s">
        <v>170</v>
      </c>
      <c r="B142">
        <f t="shared" si="5"/>
        <v>4</v>
      </c>
      <c r="C142">
        <f t="shared" si="4"/>
        <v>2010</v>
      </c>
      <c r="D142" s="3" t="s">
        <v>36</v>
      </c>
      <c r="E142" s="1">
        <v>3.117643949249028</v>
      </c>
      <c r="F142" s="1">
        <v>3.3510714230083285</v>
      </c>
      <c r="G142" s="1">
        <v>3.1716197393309904</v>
      </c>
      <c r="H142" s="1">
        <v>3.3146511635114981</v>
      </c>
      <c r="I142" s="1">
        <v>3.0408849441899659</v>
      </c>
      <c r="J142" s="1">
        <v>3.096166644493739</v>
      </c>
      <c r="K142" s="1">
        <v>3.3224999984105428</v>
      </c>
      <c r="L142" s="1">
        <v>3.1978947637183817</v>
      </c>
      <c r="M142" s="1">
        <v>3.0773033452837653</v>
      </c>
      <c r="N142" s="1">
        <v>3.1736461489017191</v>
      </c>
    </row>
    <row r="143" spans="1:14" x14ac:dyDescent="0.4">
      <c r="A143" t="s">
        <v>171</v>
      </c>
      <c r="B143">
        <f t="shared" si="5"/>
        <v>5</v>
      </c>
      <c r="C143">
        <f t="shared" si="4"/>
        <v>2010</v>
      </c>
      <c r="D143" s="3" t="s">
        <v>36</v>
      </c>
      <c r="E143" s="1">
        <v>3.1743684480064798</v>
      </c>
      <c r="F143" s="1">
        <v>3.4366666589464461</v>
      </c>
      <c r="G143" s="1">
        <v>3.2423076863055464</v>
      </c>
      <c r="H143" s="1">
        <v>3.3781176510979156</v>
      </c>
      <c r="I143" s="1">
        <v>3.1042519779655877</v>
      </c>
      <c r="J143" s="1">
        <v>3.1612500200668969</v>
      </c>
      <c r="K143" s="1">
        <v>3.3728333393732712</v>
      </c>
      <c r="L143" s="1">
        <v>3.2643478147073646</v>
      </c>
      <c r="M143" s="1">
        <v>3.1490909354855323</v>
      </c>
      <c r="N143" s="1">
        <v>3.2367651598020033</v>
      </c>
    </row>
    <row r="144" spans="1:14" x14ac:dyDescent="0.4">
      <c r="A144" t="s">
        <v>172</v>
      </c>
      <c r="B144">
        <f t="shared" si="5"/>
        <v>6</v>
      </c>
      <c r="C144">
        <f t="shared" si="4"/>
        <v>2010</v>
      </c>
      <c r="D144" s="3" t="s">
        <v>36</v>
      </c>
      <c r="E144" s="1">
        <v>2.9660173329440029</v>
      </c>
      <c r="F144" s="1">
        <v>3.2200970696014108</v>
      </c>
      <c r="G144" s="1">
        <v>3.0543195298437538</v>
      </c>
      <c r="H144" s="1">
        <v>3.1584771780798278</v>
      </c>
      <c r="I144" s="1">
        <v>2.915568191896786</v>
      </c>
      <c r="J144" s="1">
        <v>2.9545614083607989</v>
      </c>
      <c r="K144" s="1">
        <v>3.1575308846838679</v>
      </c>
      <c r="L144" s="1">
        <v>3.068088879055447</v>
      </c>
      <c r="M144" s="1">
        <v>2.9624285834176201</v>
      </c>
      <c r="N144" s="1">
        <v>3.0416080119117859</v>
      </c>
    </row>
    <row r="145" spans="1:14" x14ac:dyDescent="0.4">
      <c r="A145" t="s">
        <v>173</v>
      </c>
      <c r="B145">
        <f t="shared" si="5"/>
        <v>7</v>
      </c>
      <c r="C145">
        <f t="shared" si="4"/>
        <v>2010</v>
      </c>
      <c r="D145" s="3" t="s">
        <v>36</v>
      </c>
      <c r="E145" s="1">
        <v>3.2565445200935086</v>
      </c>
      <c r="F145" s="1">
        <v>3.4567857299532214</v>
      </c>
      <c r="G145" s="1">
        <v>3.3087942938432624</v>
      </c>
      <c r="H145" s="1">
        <v>3.3635672393598055</v>
      </c>
      <c r="I145" s="1">
        <v>3.2381159464518228</v>
      </c>
      <c r="J145" s="1">
        <v>3.2641152364236339</v>
      </c>
      <c r="K145" s="1">
        <v>3.3859722415606175</v>
      </c>
      <c r="L145" s="1">
        <v>3.4097487591019826</v>
      </c>
      <c r="M145" s="1">
        <v>3.3033333266222917</v>
      </c>
      <c r="N145" s="1">
        <v>3.3263071935161266</v>
      </c>
    </row>
    <row r="146" spans="1:14" x14ac:dyDescent="0.4">
      <c r="A146" t="s">
        <v>174</v>
      </c>
      <c r="B146">
        <f t="shared" si="5"/>
        <v>8</v>
      </c>
      <c r="C146">
        <f t="shared" si="4"/>
        <v>2010</v>
      </c>
      <c r="D146" s="3" t="s">
        <v>36</v>
      </c>
      <c r="E146" s="1">
        <v>3.5365217652009879</v>
      </c>
      <c r="F146" s="1">
        <v>3.6521428340957272</v>
      </c>
      <c r="G146" s="1">
        <v>3.4967375866910246</v>
      </c>
      <c r="H146" s="1">
        <v>3.4958024790257585</v>
      </c>
      <c r="I146" s="1">
        <v>3.4635714313813617</v>
      </c>
      <c r="J146" s="1">
        <v>3.5980184429801549</v>
      </c>
      <c r="K146" s="1">
        <v>3.5667741875494681</v>
      </c>
      <c r="L146" s="1">
        <v>3.7455897367917572</v>
      </c>
      <c r="M146" s="1">
        <v>3.5789285756292797</v>
      </c>
      <c r="N146" s="1">
        <v>3.5759145892694244</v>
      </c>
    </row>
    <row r="147" spans="1:14" x14ac:dyDescent="0.4">
      <c r="A147" t="s">
        <v>175</v>
      </c>
      <c r="B147">
        <f t="shared" si="5"/>
        <v>9</v>
      </c>
      <c r="C147">
        <f t="shared" si="4"/>
        <v>2010</v>
      </c>
      <c r="D147" s="3" t="s">
        <v>38</v>
      </c>
      <c r="E147" s="1">
        <v>4.2363302904531492</v>
      </c>
      <c r="F147" s="1">
        <v>4.2589523678734187</v>
      </c>
      <c r="G147" s="1">
        <v>4.1528994388128879</v>
      </c>
      <c r="H147" s="1">
        <v>4.137401950125601</v>
      </c>
      <c r="I147" s="1">
        <v>4.1837419617560601</v>
      </c>
      <c r="J147" s="1">
        <v>4.316766938768831</v>
      </c>
      <c r="K147" s="1">
        <v>4.1866666873296099</v>
      </c>
      <c r="L147" s="1">
        <v>4.4878947734832764</v>
      </c>
      <c r="M147" s="1">
        <v>4.3024193279204832</v>
      </c>
      <c r="N147" s="1">
        <v>4.2665458156255669</v>
      </c>
    </row>
    <row r="148" spans="1:14" x14ac:dyDescent="0.4">
      <c r="A148" t="s">
        <v>176</v>
      </c>
      <c r="B148">
        <f t="shared" si="5"/>
        <v>10</v>
      </c>
      <c r="C148">
        <f t="shared" si="4"/>
        <v>2010</v>
      </c>
      <c r="D148" s="3" t="s">
        <v>38</v>
      </c>
      <c r="E148" s="1">
        <v>4.906597919070844</v>
      </c>
      <c r="F148" s="1">
        <v>4.9684523854936868</v>
      </c>
      <c r="G148" s="1">
        <v>4.8199999396006268</v>
      </c>
      <c r="H148" s="1">
        <v>4.863823517631082</v>
      </c>
      <c r="I148" s="1">
        <v>4.8112096671135198</v>
      </c>
      <c r="J148" s="1">
        <v>4.9866086690322211</v>
      </c>
      <c r="K148" s="1">
        <v>4.9091304074163027</v>
      </c>
      <c r="L148" s="1">
        <v>5.1558947061237532</v>
      </c>
      <c r="M148" s="1">
        <v>4.9266326622087124</v>
      </c>
      <c r="N148" s="1">
        <v>4.9379296954849279</v>
      </c>
    </row>
    <row r="149" spans="1:14" x14ac:dyDescent="0.4">
      <c r="A149" t="s">
        <v>177</v>
      </c>
      <c r="B149">
        <f t="shared" si="5"/>
        <v>11</v>
      </c>
      <c r="C149">
        <f t="shared" si="4"/>
        <v>2010</v>
      </c>
      <c r="D149" s="3" t="s">
        <v>38</v>
      </c>
      <c r="E149" s="1">
        <v>4.9848731326572784</v>
      </c>
      <c r="F149" s="1">
        <v>5.1006023797644193</v>
      </c>
      <c r="G149" s="1">
        <v>4.9278911571113442</v>
      </c>
      <c r="H149" s="1">
        <v>5.0309580899998103</v>
      </c>
      <c r="I149" s="1">
        <v>4.8158064542278165</v>
      </c>
      <c r="J149" s="1">
        <v>5.0286419578049903</v>
      </c>
      <c r="K149" s="1">
        <v>5.0136111378669739</v>
      </c>
      <c r="L149" s="1">
        <v>5.1927272815897005</v>
      </c>
      <c r="M149" s="1">
        <v>4.9270407861592815</v>
      </c>
      <c r="N149" s="1">
        <v>5.0120767513731534</v>
      </c>
    </row>
    <row r="150" spans="1:14" x14ac:dyDescent="0.4">
      <c r="A150" t="s">
        <v>178</v>
      </c>
      <c r="B150">
        <f t="shared" si="5"/>
        <v>12</v>
      </c>
      <c r="C150">
        <f t="shared" si="4"/>
        <v>2010</v>
      </c>
      <c r="D150" s="3" t="s">
        <v>38</v>
      </c>
      <c r="E150" s="1">
        <v>5.2915318509365648</v>
      </c>
      <c r="F150" s="1">
        <v>5.4856190454392202</v>
      </c>
      <c r="G150" s="1">
        <v>5.3190109913165751</v>
      </c>
      <c r="H150" s="1">
        <v>5.4372857366289411</v>
      </c>
      <c r="I150" s="1">
        <v>5.1905625134706499</v>
      </c>
      <c r="J150" s="1">
        <v>5.3420067936384763</v>
      </c>
      <c r="K150" s="1">
        <v>5.3722785032248197</v>
      </c>
      <c r="L150" s="1">
        <v>5.4745967849608395</v>
      </c>
      <c r="M150" s="1">
        <v>5.2947199783325196</v>
      </c>
      <c r="N150" s="1">
        <v>5.3567643413031352</v>
      </c>
    </row>
    <row r="151" spans="1:14" x14ac:dyDescent="0.4">
      <c r="A151" t="s">
        <v>179</v>
      </c>
      <c r="B151">
        <f t="shared" si="5"/>
        <v>1</v>
      </c>
      <c r="C151">
        <f t="shared" si="4"/>
        <v>2011</v>
      </c>
      <c r="D151" s="3" t="s">
        <v>38</v>
      </c>
      <c r="E151" s="1">
        <v>5.7883333774528118</v>
      </c>
      <c r="F151" s="1">
        <v>5.998795193361949</v>
      </c>
      <c r="G151" s="1">
        <v>5.774895074484232</v>
      </c>
      <c r="H151" s="1">
        <v>5.9384848536867088</v>
      </c>
      <c r="I151" s="1">
        <v>5.6932812109589577</v>
      </c>
      <c r="J151" s="1">
        <v>5.841715487476173</v>
      </c>
      <c r="K151" s="1">
        <v>5.8837499767541876</v>
      </c>
      <c r="L151" s="1">
        <v>5.9971794666388094</v>
      </c>
      <c r="M151" s="1">
        <v>5.7865263386776586</v>
      </c>
      <c r="N151" s="1">
        <v>5.8551832057137529</v>
      </c>
    </row>
    <row r="152" spans="1:14" x14ac:dyDescent="0.4">
      <c r="A152" t="s">
        <v>180</v>
      </c>
      <c r="B152">
        <f t="shared" si="5"/>
        <v>2</v>
      </c>
      <c r="C152">
        <f t="shared" si="4"/>
        <v>2011</v>
      </c>
      <c r="D152" s="3" t="s">
        <v>38</v>
      </c>
      <c r="E152" s="1">
        <v>6.2715656733272054</v>
      </c>
      <c r="F152" s="1">
        <v>6.4744578671742632</v>
      </c>
      <c r="G152" s="1">
        <v>6.2794594829146924</v>
      </c>
      <c r="H152" s="1">
        <v>6.4445180691868424</v>
      </c>
      <c r="I152" s="1">
        <v>6.1796850369671201</v>
      </c>
      <c r="J152" s="1">
        <v>6.3204602636552751</v>
      </c>
      <c r="K152" s="1">
        <v>6.3866667032241811</v>
      </c>
      <c r="L152" s="1">
        <v>6.468298998075662</v>
      </c>
      <c r="M152" s="1">
        <v>6.2626042366027832</v>
      </c>
      <c r="N152" s="1">
        <v>6.3409382353112678</v>
      </c>
    </row>
    <row r="153" spans="1:14" x14ac:dyDescent="0.4">
      <c r="A153" t="s">
        <v>181</v>
      </c>
      <c r="B153">
        <f t="shared" si="5"/>
        <v>3</v>
      </c>
      <c r="C153">
        <f t="shared" si="4"/>
        <v>2011</v>
      </c>
      <c r="D153" s="3" t="s">
        <v>38</v>
      </c>
      <c r="E153" s="1">
        <v>6.0829787436951985</v>
      </c>
      <c r="F153" s="1">
        <v>6.3496190706888838</v>
      </c>
      <c r="G153" s="1">
        <v>6.1533146065272639</v>
      </c>
      <c r="H153" s="1">
        <v>6.309227035817317</v>
      </c>
      <c r="I153" s="1">
        <v>6.0247436089393416</v>
      </c>
      <c r="J153" s="1">
        <v>6.1254485184172065</v>
      </c>
      <c r="K153" s="1">
        <v>6.2316854187611783</v>
      </c>
      <c r="L153" s="1">
        <v>6.2905485277940452</v>
      </c>
      <c r="M153" s="1">
        <v>6.1231200027465817</v>
      </c>
      <c r="N153" s="1">
        <v>6.1800367509523051</v>
      </c>
    </row>
    <row r="154" spans="1:14" x14ac:dyDescent="0.4">
      <c r="A154" t="s">
        <v>182</v>
      </c>
      <c r="B154">
        <f t="shared" si="5"/>
        <v>4</v>
      </c>
      <c r="C154">
        <f t="shared" si="4"/>
        <v>2011</v>
      </c>
      <c r="D154" s="3" t="s">
        <v>38</v>
      </c>
      <c r="E154" s="1">
        <v>6.777031260232131</v>
      </c>
      <c r="F154" s="1">
        <v>7.0719047784805316</v>
      </c>
      <c r="G154" s="1">
        <v>6.871851861035382</v>
      </c>
      <c r="H154" s="1">
        <v>7.0469822516808147</v>
      </c>
      <c r="I154" s="1">
        <v>6.7059459772195904</v>
      </c>
      <c r="J154" s="1">
        <v>6.8148790424869903</v>
      </c>
      <c r="K154" s="1">
        <v>6.95285712650844</v>
      </c>
      <c r="L154" s="1">
        <v>6.9670558242023297</v>
      </c>
      <c r="M154" s="1">
        <v>6.7986734740588144</v>
      </c>
      <c r="N154" s="1">
        <v>6.8817484722547002</v>
      </c>
    </row>
    <row r="155" spans="1:14" x14ac:dyDescent="0.4">
      <c r="A155" t="s">
        <v>183</v>
      </c>
      <c r="B155">
        <f t="shared" si="5"/>
        <v>5</v>
      </c>
      <c r="C155">
        <f t="shared" si="4"/>
        <v>2011</v>
      </c>
      <c r="D155" s="3" t="s">
        <v>38</v>
      </c>
      <c r="E155" s="1">
        <v>6.6406666535597578</v>
      </c>
      <c r="F155" s="1">
        <v>6.926097567488509</v>
      </c>
      <c r="G155" s="1">
        <v>6.6948591688988914</v>
      </c>
      <c r="H155" s="1">
        <v>6.9110975236427494</v>
      </c>
      <c r="I155" s="1">
        <v>6.5931818225167014</v>
      </c>
      <c r="J155" s="1">
        <v>6.6657936667639115</v>
      </c>
      <c r="K155" s="1">
        <v>6.8059154362745691</v>
      </c>
      <c r="L155" s="1">
        <v>6.7788144288603789</v>
      </c>
      <c r="M155" s="1">
        <v>6.6708602084908435</v>
      </c>
      <c r="N155" s="1">
        <v>6.731151184117163</v>
      </c>
    </row>
    <row r="156" spans="1:14" x14ac:dyDescent="0.4">
      <c r="A156" t="s">
        <v>184</v>
      </c>
      <c r="B156">
        <f t="shared" si="5"/>
        <v>6</v>
      </c>
      <c r="C156">
        <f t="shared" si="4"/>
        <v>2011</v>
      </c>
      <c r="D156" s="3" t="s">
        <v>38</v>
      </c>
      <c r="E156" s="1">
        <v>6.9461475727988073</v>
      </c>
      <c r="F156" s="1">
        <v>7.0193269940523004</v>
      </c>
      <c r="G156" s="1">
        <v>6.8119999857509841</v>
      </c>
      <c r="H156" s="1">
        <v>7.0148309302214837</v>
      </c>
      <c r="I156" s="1">
        <v>6.8539160615080723</v>
      </c>
      <c r="J156" s="1">
        <v>6.9551333411534628</v>
      </c>
      <c r="K156" s="1">
        <v>7.0093023277992428</v>
      </c>
      <c r="L156" s="1">
        <v>6.9717213110845595</v>
      </c>
      <c r="M156" s="1">
        <v>6.8837499959128241</v>
      </c>
      <c r="N156" s="1">
        <v>6.9419316857497888</v>
      </c>
    </row>
    <row r="157" spans="1:14" x14ac:dyDescent="0.4">
      <c r="A157" t="s">
        <v>185</v>
      </c>
      <c r="B157">
        <f t="shared" si="5"/>
        <v>7</v>
      </c>
      <c r="C157">
        <f t="shared" si="4"/>
        <v>2011</v>
      </c>
      <c r="D157" s="3" t="s">
        <v>38</v>
      </c>
      <c r="E157" s="1">
        <v>6.770051000069599</v>
      </c>
      <c r="F157" s="1">
        <v>6.8284336917371631</v>
      </c>
      <c r="G157" s="1">
        <v>6.7041221574972614</v>
      </c>
      <c r="H157" s="1">
        <v>6.7758895897426488</v>
      </c>
      <c r="I157" s="1">
        <v>6.6479839124987201</v>
      </c>
      <c r="J157" s="1">
        <v>6.8140740865542568</v>
      </c>
      <c r="K157" s="1">
        <v>6.8430136915755595</v>
      </c>
      <c r="L157" s="1">
        <v>6.8990769337385132</v>
      </c>
      <c r="M157" s="1">
        <v>6.6982000398635861</v>
      </c>
      <c r="N157" s="1">
        <v>6.7823012323554499</v>
      </c>
    </row>
    <row r="158" spans="1:14" x14ac:dyDescent="0.4">
      <c r="A158" t="s">
        <v>186</v>
      </c>
      <c r="B158">
        <f t="shared" si="5"/>
        <v>8</v>
      </c>
      <c r="C158">
        <f t="shared" si="4"/>
        <v>2011</v>
      </c>
      <c r="D158" s="3" t="s">
        <v>38</v>
      </c>
      <c r="E158" s="1">
        <v>7.2229031835283548</v>
      </c>
      <c r="F158" s="1">
        <v>7.1442528647937991</v>
      </c>
      <c r="G158" s="1">
        <v>7.1249677165862053</v>
      </c>
      <c r="H158" s="1">
        <v>7.1099481953240433</v>
      </c>
      <c r="I158" s="1">
        <v>7.1398245493570975</v>
      </c>
      <c r="J158" s="1">
        <v>7.2816357009916057</v>
      </c>
      <c r="K158" s="1">
        <v>7.0232353140326111</v>
      </c>
      <c r="L158" s="1">
        <v>7.5098795201404984</v>
      </c>
      <c r="M158" s="1">
        <v>7.2292499959468843</v>
      </c>
      <c r="N158" s="1">
        <v>7.2207338705692052</v>
      </c>
    </row>
    <row r="159" spans="1:14" x14ac:dyDescent="0.4">
      <c r="A159" t="s">
        <v>187</v>
      </c>
      <c r="B159">
        <f t="shared" si="5"/>
        <v>9</v>
      </c>
      <c r="C159">
        <f t="shared" si="4"/>
        <v>2011</v>
      </c>
      <c r="D159" s="3" t="s">
        <v>40</v>
      </c>
      <c r="E159" s="1">
        <v>6.855168506000819</v>
      </c>
      <c r="F159" s="1">
        <v>6.8064865357167008</v>
      </c>
      <c r="G159" s="1">
        <v>6.6197743881913951</v>
      </c>
      <c r="H159" s="1">
        <v>6.6197333494822193</v>
      </c>
      <c r="I159" s="1">
        <v>6.8231579169892429</v>
      </c>
      <c r="J159" s="1">
        <v>6.9339007181478731</v>
      </c>
      <c r="K159" s="1">
        <v>6.6680000066757206</v>
      </c>
      <c r="L159" s="1">
        <v>7.0657377633892118</v>
      </c>
      <c r="M159" s="1">
        <v>6.9659210380754972</v>
      </c>
      <c r="N159" s="1">
        <v>6.8017325232214958</v>
      </c>
    </row>
    <row r="160" spans="1:14" x14ac:dyDescent="0.4">
      <c r="A160" t="s">
        <v>188</v>
      </c>
      <c r="B160">
        <f t="shared" si="5"/>
        <v>10</v>
      </c>
      <c r="C160">
        <f t="shared" si="4"/>
        <v>2011</v>
      </c>
      <c r="D160" s="3" t="s">
        <v>40</v>
      </c>
      <c r="E160" s="1">
        <v>6.3985975573702554</v>
      </c>
      <c r="F160" s="1">
        <v>6.2311250209808353</v>
      </c>
      <c r="G160" s="1">
        <v>6.0924999819082366</v>
      </c>
      <c r="H160" s="1">
        <v>6.0656588983166122</v>
      </c>
      <c r="I160" s="1">
        <v>6.1193750351667404</v>
      </c>
      <c r="J160" s="1">
        <v>6.4106044166690701</v>
      </c>
      <c r="K160" s="1">
        <v>6.2163888944519892</v>
      </c>
      <c r="L160" s="1">
        <v>6.543626381800725</v>
      </c>
      <c r="M160" s="1">
        <v>6.2918421343753215</v>
      </c>
      <c r="N160" s="1">
        <v>6.275543938122035</v>
      </c>
    </row>
    <row r="161" spans="1:14" x14ac:dyDescent="0.4">
      <c r="A161" t="s">
        <v>189</v>
      </c>
      <c r="B161">
        <f t="shared" si="5"/>
        <v>11</v>
      </c>
      <c r="C161">
        <f t="shared" si="4"/>
        <v>2011</v>
      </c>
      <c r="D161" s="3" t="s">
        <v>40</v>
      </c>
      <c r="E161" s="1">
        <v>6.3812563000012883</v>
      </c>
      <c r="F161" s="1">
        <v>6.3080582294649306</v>
      </c>
      <c r="G161" s="1">
        <v>6.1226519168411171</v>
      </c>
      <c r="H161" s="1">
        <v>6.1089446963976375</v>
      </c>
      <c r="I161" s="1">
        <v>6.1468750059604655</v>
      </c>
      <c r="J161" s="1">
        <v>6.4546613731232299</v>
      </c>
      <c r="K161" s="1">
        <v>6.3081111537085643</v>
      </c>
      <c r="L161" s="1">
        <v>6.5538725338730162</v>
      </c>
      <c r="M161" s="1">
        <v>6.3579032728748937</v>
      </c>
      <c r="N161" s="1">
        <v>6.3215924044261458</v>
      </c>
    </row>
    <row r="162" spans="1:14" x14ac:dyDescent="0.4">
      <c r="A162" t="s">
        <v>190</v>
      </c>
      <c r="B162">
        <f t="shared" si="5"/>
        <v>12</v>
      </c>
      <c r="C162">
        <f t="shared" si="4"/>
        <v>2011</v>
      </c>
      <c r="D162" s="3" t="s">
        <v>40</v>
      </c>
      <c r="E162" s="1">
        <v>6.1247802383297092</v>
      </c>
      <c r="F162" s="1">
        <v>5.9918309601259914</v>
      </c>
      <c r="G162" s="1">
        <v>5.8712675705761974</v>
      </c>
      <c r="H162" s="1">
        <v>5.8912418091219232</v>
      </c>
      <c r="I162" s="1">
        <v>5.9033333381017048</v>
      </c>
      <c r="J162" s="1">
        <v>6.1822058733771827</v>
      </c>
      <c r="K162" s="1">
        <v>6.0804166661368484</v>
      </c>
      <c r="L162" s="1">
        <v>6.3285293789470893</v>
      </c>
      <c r="M162" s="1">
        <v>6.0795000195503244</v>
      </c>
      <c r="N162" s="1">
        <v>6.0502923289614339</v>
      </c>
    </row>
    <row r="163" spans="1:14" x14ac:dyDescent="0.4">
      <c r="A163" t="s">
        <v>191</v>
      </c>
      <c r="B163">
        <f t="shared" si="5"/>
        <v>1</v>
      </c>
      <c r="C163">
        <f t="shared" si="4"/>
        <v>2012</v>
      </c>
      <c r="D163" s="3" t="s">
        <v>40</v>
      </c>
      <c r="E163" s="1">
        <v>6.180648636173558</v>
      </c>
      <c r="F163" s="1">
        <v>6.2250000168295472</v>
      </c>
      <c r="G163" s="1">
        <v>6.0065812086447687</v>
      </c>
      <c r="H163" s="1">
        <v>6.0906569348634596</v>
      </c>
      <c r="I163" s="1">
        <v>6.1394827612515153</v>
      </c>
      <c r="J163" s="1">
        <v>6.2425581466319953</v>
      </c>
      <c r="K163" s="1">
        <v>6.3016667048136394</v>
      </c>
      <c r="L163" s="1">
        <v>6.5219999790191663</v>
      </c>
      <c r="M163" s="1">
        <v>6.2155555751588611</v>
      </c>
      <c r="N163" s="1">
        <v>6.1824404801641188</v>
      </c>
    </row>
    <row r="164" spans="1:14" x14ac:dyDescent="0.4">
      <c r="A164" t="s">
        <v>192</v>
      </c>
      <c r="B164">
        <f t="shared" si="5"/>
        <v>2</v>
      </c>
      <c r="C164">
        <f t="shared" si="4"/>
        <v>2012</v>
      </c>
      <c r="D164" s="3" t="s">
        <v>40</v>
      </c>
      <c r="E164" s="1">
        <v>6.3450454625216395</v>
      </c>
      <c r="F164" s="1">
        <v>6.4103921675214579</v>
      </c>
      <c r="G164" s="1">
        <v>6.1661235911122869</v>
      </c>
      <c r="H164" s="1">
        <v>6.2305208394924803</v>
      </c>
      <c r="I164" s="1">
        <v>6.2099999838237521</v>
      </c>
      <c r="J164" s="1">
        <v>6.4308130101459779</v>
      </c>
      <c r="K164" s="1">
        <v>6.4382222069634327</v>
      </c>
      <c r="L164" s="1">
        <v>6.6297044401685596</v>
      </c>
      <c r="M164" s="1">
        <v>6.3672549116845225</v>
      </c>
      <c r="N164" s="1">
        <v>6.3675018390428484</v>
      </c>
    </row>
    <row r="165" spans="1:14" x14ac:dyDescent="0.4">
      <c r="A165" t="s">
        <v>193</v>
      </c>
      <c r="B165">
        <f t="shared" si="5"/>
        <v>3</v>
      </c>
      <c r="C165">
        <f t="shared" si="4"/>
        <v>2012</v>
      </c>
      <c r="D165" s="3" t="s">
        <v>40</v>
      </c>
      <c r="E165" s="1">
        <v>6.2838020945588751</v>
      </c>
      <c r="F165" s="1">
        <v>6.3917857011159258</v>
      </c>
      <c r="G165" s="1">
        <v>6.1126240635594575</v>
      </c>
      <c r="H165" s="1">
        <v>6.213636342581216</v>
      </c>
      <c r="I165" s="1">
        <v>6.1649999750985041</v>
      </c>
      <c r="J165" s="1">
        <v>6.3641764809103574</v>
      </c>
      <c r="K165" s="1">
        <v>6.3865000069141384</v>
      </c>
      <c r="L165" s="1">
        <v>6.6136764708687279</v>
      </c>
      <c r="M165" s="1">
        <v>6.3282499551773075</v>
      </c>
      <c r="N165" s="1">
        <v>6.2954545349746081</v>
      </c>
    </row>
    <row r="166" spans="1:14" x14ac:dyDescent="0.4">
      <c r="A166" t="s">
        <v>194</v>
      </c>
      <c r="B166">
        <f t="shared" si="5"/>
        <v>4</v>
      </c>
      <c r="C166">
        <f t="shared" si="4"/>
        <v>2012</v>
      </c>
      <c r="D166" s="3" t="s">
        <v>40</v>
      </c>
      <c r="E166" s="1">
        <v>6.1581363808025014</v>
      </c>
      <c r="F166" s="1">
        <v>6.2603896809862807</v>
      </c>
      <c r="G166" s="1">
        <v>5.9562987383309896</v>
      </c>
      <c r="H166" s="1">
        <v>6.0907547488902347</v>
      </c>
      <c r="I166" s="1">
        <v>6.0084810438035419</v>
      </c>
      <c r="J166" s="1">
        <v>6.1910454424944792</v>
      </c>
      <c r="K166" s="1">
        <v>6.2009090819916164</v>
      </c>
      <c r="L166" s="1">
        <v>6.4823148118125067</v>
      </c>
      <c r="M166" s="1">
        <v>6.1897435310559397</v>
      </c>
      <c r="N166" s="1">
        <v>6.1590467930260946</v>
      </c>
    </row>
    <row r="167" spans="1:14" x14ac:dyDescent="0.4">
      <c r="A167" t="s">
        <v>195</v>
      </c>
      <c r="B167">
        <f t="shared" si="5"/>
        <v>5</v>
      </c>
      <c r="C167">
        <f t="shared" si="4"/>
        <v>2012</v>
      </c>
      <c r="D167" s="3" t="s">
        <v>40</v>
      </c>
      <c r="E167" s="1">
        <v>6.0004014481593222</v>
      </c>
      <c r="F167" s="1">
        <v>6.0886666434151788</v>
      </c>
      <c r="G167" s="1">
        <v>5.8683832305634089</v>
      </c>
      <c r="H167" s="1">
        <v>6.0078106547248433</v>
      </c>
      <c r="I167" s="1">
        <v>5.9539999855889212</v>
      </c>
      <c r="J167" s="1">
        <v>6.0188372042752052</v>
      </c>
      <c r="K167" s="1">
        <v>5.9887378377821836</v>
      </c>
      <c r="L167" s="1">
        <v>6.2707017597399259</v>
      </c>
      <c r="M167" s="1">
        <v>6.006400022506714</v>
      </c>
      <c r="N167" s="1">
        <v>6.0146616473233792</v>
      </c>
    </row>
    <row r="168" spans="1:14" x14ac:dyDescent="0.4">
      <c r="A168" t="s">
        <v>196</v>
      </c>
      <c r="B168">
        <f t="shared" si="5"/>
        <v>6</v>
      </c>
      <c r="C168">
        <f t="shared" si="4"/>
        <v>2012</v>
      </c>
      <c r="D168" s="3" t="s">
        <v>40</v>
      </c>
      <c r="E168" s="1">
        <v>6.1616143902321037</v>
      </c>
      <c r="F168" s="1">
        <v>6.2630120759986969</v>
      </c>
      <c r="G168" s="1">
        <v>6.0750657759214706</v>
      </c>
      <c r="H168" s="1">
        <v>6.2420134608377547</v>
      </c>
      <c r="I168" s="1">
        <v>6.1561842278430339</v>
      </c>
      <c r="J168" s="1">
        <v>6.1156108800102684</v>
      </c>
      <c r="K168" s="1">
        <v>6.0983951238938321</v>
      </c>
      <c r="L168" s="1">
        <v>6.3868333180745447</v>
      </c>
      <c r="M168" s="1">
        <v>6.2569767597109776</v>
      </c>
      <c r="N168" s="1">
        <v>6.1813589064501722</v>
      </c>
    </row>
    <row r="169" spans="1:14" x14ac:dyDescent="0.4">
      <c r="A169" t="s">
        <v>197</v>
      </c>
      <c r="B169">
        <f t="shared" si="5"/>
        <v>7</v>
      </c>
      <c r="C169">
        <f t="shared" si="4"/>
        <v>2012</v>
      </c>
      <c r="D169" s="3" t="s">
        <v>40</v>
      </c>
      <c r="E169" s="1">
        <v>7.600456594876503</v>
      </c>
      <c r="F169" s="1">
        <v>7.5244047074090865</v>
      </c>
      <c r="G169" s="1">
        <v>7.401600020726522</v>
      </c>
      <c r="H169" s="1">
        <v>7.4137241330640071</v>
      </c>
      <c r="I169" s="1">
        <v>7.476721310224689</v>
      </c>
      <c r="J169" s="1">
        <v>7.5419161733752951</v>
      </c>
      <c r="K169" s="1">
        <v>7.4293420816722673</v>
      </c>
      <c r="L169" s="1">
        <v>7.9001491745906094</v>
      </c>
      <c r="M169" s="1">
        <v>7.6326316908786174</v>
      </c>
      <c r="N169" s="1">
        <v>7.5286395135441984</v>
      </c>
    </row>
    <row r="170" spans="1:14" x14ac:dyDescent="0.4">
      <c r="A170" t="s">
        <v>198</v>
      </c>
      <c r="B170">
        <f t="shared" si="5"/>
        <v>8</v>
      </c>
      <c r="C170">
        <f t="shared" si="4"/>
        <v>2012</v>
      </c>
      <c r="D170" s="3" t="s">
        <v>40</v>
      </c>
      <c r="E170" s="1">
        <v>7.8185293919899888</v>
      </c>
      <c r="F170" s="1">
        <v>8.1215463716959224</v>
      </c>
      <c r="G170" s="1">
        <v>7.897912072611379</v>
      </c>
      <c r="H170" s="1">
        <v>7.9761340077390379</v>
      </c>
      <c r="I170" s="1">
        <v>8.0247777303059902</v>
      </c>
      <c r="J170" s="1">
        <v>7.9074111517310746</v>
      </c>
      <c r="K170" s="1">
        <v>7.8041891858384416</v>
      </c>
      <c r="L170" s="1">
        <v>8.4194679919709543</v>
      </c>
      <c r="M170" s="1">
        <v>8.2525532296363338</v>
      </c>
      <c r="N170" s="1">
        <v>7.9679390319175694</v>
      </c>
    </row>
    <row r="171" spans="1:14" x14ac:dyDescent="0.4">
      <c r="A171" t="s">
        <v>199</v>
      </c>
      <c r="B171">
        <f t="shared" si="5"/>
        <v>9</v>
      </c>
      <c r="C171">
        <f t="shared" si="4"/>
        <v>2012</v>
      </c>
      <c r="D171" s="3" t="s">
        <v>42</v>
      </c>
      <c r="E171" s="1">
        <v>7.3741552579348486</v>
      </c>
      <c r="F171" s="1">
        <v>7.6252632392080208</v>
      </c>
      <c r="G171" s="1">
        <v>7.2742553399809706</v>
      </c>
      <c r="H171" s="1">
        <v>7.4097182918602309</v>
      </c>
      <c r="I171" s="1">
        <v>7.495619033631824</v>
      </c>
      <c r="J171" s="1">
        <v>7.4526341508074507</v>
      </c>
      <c r="K171" s="1">
        <v>7.3172221846050682</v>
      </c>
      <c r="L171" s="1">
        <v>7.7463576241044807</v>
      </c>
      <c r="M171" s="1">
        <v>7.6960605997027773</v>
      </c>
      <c r="N171" s="1">
        <v>7.469515722691253</v>
      </c>
    </row>
    <row r="172" spans="1:14" x14ac:dyDescent="0.4">
      <c r="A172" t="s">
        <v>200</v>
      </c>
      <c r="B172">
        <f t="shared" si="5"/>
        <v>10</v>
      </c>
      <c r="C172">
        <f t="shared" si="4"/>
        <v>2012</v>
      </c>
      <c r="D172" s="3" t="s">
        <v>42</v>
      </c>
      <c r="E172" s="1">
        <v>7.3758159282317219</v>
      </c>
      <c r="F172" s="1">
        <v>7.5347999715805054</v>
      </c>
      <c r="G172" s="1">
        <v>7.2589189374769054</v>
      </c>
      <c r="H172" s="1">
        <v>7.327219274592272</v>
      </c>
      <c r="I172" s="1">
        <v>7.4055172821571089</v>
      </c>
      <c r="J172" s="1">
        <v>7.408185842817864</v>
      </c>
      <c r="K172" s="1">
        <v>7.282970286831997</v>
      </c>
      <c r="L172" s="1">
        <v>7.7801515441952329</v>
      </c>
      <c r="M172" s="1">
        <v>7.6340740874961561</v>
      </c>
      <c r="N172" s="1">
        <v>7.4116822577711208</v>
      </c>
    </row>
    <row r="173" spans="1:14" x14ac:dyDescent="0.4">
      <c r="A173" t="s">
        <v>201</v>
      </c>
      <c r="B173">
        <f t="shared" si="5"/>
        <v>11</v>
      </c>
      <c r="C173">
        <f t="shared" si="4"/>
        <v>2012</v>
      </c>
      <c r="D173" s="3" t="s">
        <v>42</v>
      </c>
      <c r="E173" s="1">
        <v>7.3508522862737831</v>
      </c>
      <c r="F173" s="1">
        <v>7.4566666501941103</v>
      </c>
      <c r="G173" s="1">
        <v>7.2245967157425417</v>
      </c>
      <c r="H173" s="1">
        <v>7.3003278560325748</v>
      </c>
      <c r="I173" s="1">
        <v>7.3664912173622534</v>
      </c>
      <c r="J173" s="1">
        <v>7.3754748791955702</v>
      </c>
      <c r="K173" s="1">
        <v>7.2557377033546322</v>
      </c>
      <c r="L173" s="1">
        <v>7.6748980405379301</v>
      </c>
      <c r="M173" s="1">
        <v>7.586060639583704</v>
      </c>
      <c r="N173" s="1">
        <v>7.3772489129195566</v>
      </c>
    </row>
    <row r="174" spans="1:14" x14ac:dyDescent="0.4">
      <c r="A174" t="s">
        <v>202</v>
      </c>
      <c r="B174">
        <f t="shared" si="5"/>
        <v>12</v>
      </c>
      <c r="C174">
        <f t="shared" si="4"/>
        <v>2012</v>
      </c>
      <c r="D174" s="3" t="s">
        <v>42</v>
      </c>
      <c r="E174" s="1">
        <v>7.1404090772975577</v>
      </c>
      <c r="F174" s="1">
        <v>7.2860714083626155</v>
      </c>
      <c r="G174" s="1">
        <v>7.0130496599995498</v>
      </c>
      <c r="H174" s="1">
        <v>7.1584662689021759</v>
      </c>
      <c r="I174" s="1">
        <v>7.1548529372495766</v>
      </c>
      <c r="J174" s="1">
        <v>7.1925221227966576</v>
      </c>
      <c r="K174" s="1">
        <v>7.0803845662337084</v>
      </c>
      <c r="L174" s="1">
        <v>7.4833750009536741</v>
      </c>
      <c r="M174" s="1">
        <v>7.3148648545548722</v>
      </c>
      <c r="N174" s="1">
        <v>7.1761349084275139</v>
      </c>
    </row>
    <row r="175" spans="1:14" x14ac:dyDescent="0.4">
      <c r="A175" t="s">
        <v>203</v>
      </c>
      <c r="B175">
        <f t="shared" si="5"/>
        <v>1</v>
      </c>
      <c r="C175">
        <f t="shared" si="4"/>
        <v>2013</v>
      </c>
      <c r="D175" s="3" t="s">
        <v>42</v>
      </c>
      <c r="E175" s="1">
        <v>7.1340754580947587</v>
      </c>
      <c r="F175" s="1">
        <v>7.3103846494968119</v>
      </c>
      <c r="G175" s="1">
        <v>7.0304545489224521</v>
      </c>
      <c r="H175" s="1">
        <v>7.207559857071872</v>
      </c>
      <c r="I175" s="1">
        <v>7.1796341582042418</v>
      </c>
      <c r="J175" s="1">
        <v>7.166788620677421</v>
      </c>
      <c r="K175" s="1">
        <v>7.1045454872979059</v>
      </c>
      <c r="L175" s="1">
        <v>7.4716128995341631</v>
      </c>
      <c r="M175" s="1">
        <v>7.3177551444695919</v>
      </c>
      <c r="N175" s="1">
        <v>7.1829856517904203</v>
      </c>
    </row>
    <row r="176" spans="1:14" x14ac:dyDescent="0.4">
      <c r="A176" t="s">
        <v>204</v>
      </c>
      <c r="B176">
        <f t="shared" si="5"/>
        <v>2</v>
      </c>
      <c r="C176">
        <f t="shared" si="4"/>
        <v>2013</v>
      </c>
      <c r="D176" s="3" t="s">
        <v>42</v>
      </c>
      <c r="E176" s="1">
        <v>7.0454929221963658</v>
      </c>
      <c r="F176" s="1">
        <v>7.2331033575123751</v>
      </c>
      <c r="G176" s="1">
        <v>6.9228275529269503</v>
      </c>
      <c r="H176" s="1">
        <v>7.1227058410644535</v>
      </c>
      <c r="I176" s="1">
        <v>7.0931343391760073</v>
      </c>
      <c r="J176" s="1">
        <v>7.1028124796492715</v>
      </c>
      <c r="K176" s="1">
        <v>7.0321794595473852</v>
      </c>
      <c r="L176" s="1">
        <v>7.3880328389464829</v>
      </c>
      <c r="M176" s="1">
        <v>7.2404651420060979</v>
      </c>
      <c r="N176" s="1">
        <v>7.1123585501787865</v>
      </c>
    </row>
    <row r="177" spans="1:14" x14ac:dyDescent="0.4">
      <c r="A177" t="s">
        <v>205</v>
      </c>
      <c r="B177">
        <f t="shared" si="5"/>
        <v>3</v>
      </c>
      <c r="C177">
        <f t="shared" si="4"/>
        <v>2013</v>
      </c>
      <c r="D177" s="3" t="s">
        <v>42</v>
      </c>
      <c r="E177" s="1">
        <v>7.2460204022271295</v>
      </c>
      <c r="F177" s="1">
        <v>7.4353409192778832</v>
      </c>
      <c r="G177" s="1">
        <v>7.1128099536107587</v>
      </c>
      <c r="H177" s="1">
        <v>7.3286826225098025</v>
      </c>
      <c r="I177" s="1">
        <v>7.2652631307903093</v>
      </c>
      <c r="J177" s="1">
        <v>7.3180627997633048</v>
      </c>
      <c r="K177" s="1">
        <v>7.2721249520778652</v>
      </c>
      <c r="L177" s="1">
        <v>7.5530666478474933</v>
      </c>
      <c r="M177" s="1">
        <v>7.3990322389910297</v>
      </c>
      <c r="N177" s="1">
        <v>7.3054913778797834</v>
      </c>
    </row>
    <row r="178" spans="1:14" x14ac:dyDescent="0.4">
      <c r="A178" t="s">
        <v>206</v>
      </c>
      <c r="B178">
        <f t="shared" si="5"/>
        <v>4</v>
      </c>
      <c r="C178">
        <f t="shared" si="4"/>
        <v>2013</v>
      </c>
      <c r="D178" s="3" t="s">
        <v>42</v>
      </c>
      <c r="E178" s="1">
        <v>6.521500026095997</v>
      </c>
      <c r="F178" s="1">
        <v>6.6905813937963439</v>
      </c>
      <c r="G178" s="1">
        <v>6.3604195734837674</v>
      </c>
      <c r="H178" s="1">
        <v>6.6137647151947023</v>
      </c>
      <c r="I178" s="1">
        <v>6.515454498204317</v>
      </c>
      <c r="J178" s="1">
        <v>6.5890178488833566</v>
      </c>
      <c r="K178" s="1">
        <v>6.5425882227280558</v>
      </c>
      <c r="L178" s="1">
        <v>6.8427272854429315</v>
      </c>
      <c r="M178" s="1">
        <v>6.6156250387430191</v>
      </c>
      <c r="N178" s="1">
        <v>6.5746781538533599</v>
      </c>
    </row>
    <row r="179" spans="1:14" x14ac:dyDescent="0.4">
      <c r="A179" t="s">
        <v>207</v>
      </c>
      <c r="B179">
        <f t="shared" si="5"/>
        <v>5</v>
      </c>
      <c r="C179">
        <f t="shared" si="4"/>
        <v>2013</v>
      </c>
      <c r="D179" s="3" t="s">
        <v>42</v>
      </c>
      <c r="E179" s="1">
        <v>6.7562204683859521</v>
      </c>
      <c r="F179" s="1">
        <v>6.8840625286102295</v>
      </c>
      <c r="G179" s="1">
        <v>6.652336939521458</v>
      </c>
      <c r="H179" s="1">
        <v>6.8723414956069577</v>
      </c>
      <c r="I179" s="1">
        <v>6.7720779257935364</v>
      </c>
      <c r="J179" s="1">
        <v>6.8353225800298878</v>
      </c>
      <c r="K179" s="1">
        <v>6.7900952611650736</v>
      </c>
      <c r="L179" s="1">
        <v>7.053700017929077</v>
      </c>
      <c r="M179" s="1">
        <v>6.927045464515686</v>
      </c>
      <c r="N179" s="1">
        <v>6.816100540727672</v>
      </c>
    </row>
    <row r="180" spans="1:14" x14ac:dyDescent="0.4">
      <c r="A180" t="s">
        <v>208</v>
      </c>
      <c r="B180">
        <f t="shared" si="5"/>
        <v>6</v>
      </c>
      <c r="C180">
        <f t="shared" si="4"/>
        <v>2013</v>
      </c>
      <c r="D180" s="3" t="s">
        <v>42</v>
      </c>
      <c r="E180" s="1">
        <v>7.0531548204876131</v>
      </c>
      <c r="F180" s="1">
        <v>7.0341538649338942</v>
      </c>
      <c r="G180" s="1">
        <v>6.8455172530535986</v>
      </c>
      <c r="H180" s="1">
        <v>7.0005426111147386</v>
      </c>
      <c r="I180" s="1">
        <v>7.0596000194549564</v>
      </c>
      <c r="J180" s="1">
        <v>7.121502868012886</v>
      </c>
      <c r="K180" s="1">
        <v>6.9441270147051126</v>
      </c>
      <c r="L180" s="1">
        <v>7.225641030531663</v>
      </c>
      <c r="M180" s="1">
        <v>7.0956667264302569</v>
      </c>
      <c r="N180" s="1">
        <v>7.0392775349660752</v>
      </c>
    </row>
    <row r="181" spans="1:14" x14ac:dyDescent="0.4">
      <c r="A181" t="s">
        <v>209</v>
      </c>
      <c r="B181">
        <f t="shared" si="5"/>
        <v>7</v>
      </c>
      <c r="C181">
        <f t="shared" si="4"/>
        <v>2013</v>
      </c>
      <c r="D181" s="3" t="s">
        <v>42</v>
      </c>
      <c r="E181" s="1">
        <v>6.6896734626925722</v>
      </c>
      <c r="F181" s="1">
        <v>6.5158947342320497</v>
      </c>
      <c r="G181" s="1">
        <v>6.4866470561308018</v>
      </c>
      <c r="H181" s="1">
        <v>6.4526699353190304</v>
      </c>
      <c r="I181" s="1">
        <v>6.709480508581386</v>
      </c>
      <c r="J181" s="1">
        <v>6.7563346733609997</v>
      </c>
      <c r="K181" s="1">
        <v>6.5980000087193078</v>
      </c>
      <c r="L181" s="1">
        <v>6.7003061187510591</v>
      </c>
      <c r="M181" s="1">
        <v>6.6638297730303826</v>
      </c>
      <c r="N181" s="1">
        <v>6.6190494639796116</v>
      </c>
    </row>
    <row r="182" spans="1:14" x14ac:dyDescent="0.4">
      <c r="A182" t="s">
        <v>210</v>
      </c>
      <c r="B182">
        <f t="shared" si="5"/>
        <v>8</v>
      </c>
      <c r="C182">
        <f t="shared" si="4"/>
        <v>2013</v>
      </c>
      <c r="D182" s="3" t="s">
        <v>42</v>
      </c>
      <c r="E182" s="1">
        <v>6.0999551482264769</v>
      </c>
      <c r="F182" s="1">
        <v>5.6505747115475007</v>
      </c>
      <c r="G182" s="1">
        <v>5.9446308628824731</v>
      </c>
      <c r="H182" s="1">
        <v>5.6586782082744032</v>
      </c>
      <c r="I182" s="1">
        <v>6.1707353311426507</v>
      </c>
      <c r="J182" s="1">
        <v>6.0482403505513593</v>
      </c>
      <c r="K182" s="1">
        <v>5.6515853521300521</v>
      </c>
      <c r="L182" s="1">
        <v>6.2777702615067765</v>
      </c>
      <c r="M182" s="1">
        <v>6.0731706968167929</v>
      </c>
      <c r="N182" s="1">
        <v>5.9689958548644766</v>
      </c>
    </row>
    <row r="183" spans="1:14" x14ac:dyDescent="0.4">
      <c r="A183" t="s">
        <v>211</v>
      </c>
      <c r="B183">
        <f t="shared" si="5"/>
        <v>9</v>
      </c>
      <c r="C183">
        <f t="shared" si="4"/>
        <v>2013</v>
      </c>
      <c r="D183" s="3" t="s">
        <v>44</v>
      </c>
      <c r="E183" s="1">
        <v>4.6532878108140903</v>
      </c>
      <c r="F183" s="1">
        <v>4.598588259079877</v>
      </c>
      <c r="G183" s="1">
        <v>4.7781617641448975</v>
      </c>
      <c r="H183" s="1">
        <v>4.8639634091679644</v>
      </c>
      <c r="I183" s="1">
        <v>5.2789166688919069</v>
      </c>
      <c r="J183" s="1">
        <v>4.6604000133938257</v>
      </c>
      <c r="K183" s="1">
        <v>4.6150000444272665</v>
      </c>
      <c r="L183" s="1">
        <v>5.1338405712791113</v>
      </c>
      <c r="M183" s="1">
        <v>5.235368432496724</v>
      </c>
      <c r="N183" s="1">
        <v>4.8469152072906496</v>
      </c>
    </row>
    <row r="184" spans="1:14" x14ac:dyDescent="0.4">
      <c r="A184" t="s">
        <v>212</v>
      </c>
      <c r="B184">
        <f t="shared" si="5"/>
        <v>10</v>
      </c>
      <c r="C184">
        <f t="shared" si="4"/>
        <v>2013</v>
      </c>
      <c r="D184" s="3" t="s">
        <v>44</v>
      </c>
      <c r="E184" s="1">
        <v>4.1673571620668675</v>
      </c>
      <c r="F184" s="1">
        <v>4.2065714154924665</v>
      </c>
      <c r="G184" s="1">
        <v>4.0871823624352723</v>
      </c>
      <c r="H184" s="1">
        <v>4.1390804353801682</v>
      </c>
      <c r="I184" s="1">
        <v>4.320519496868183</v>
      </c>
      <c r="J184" s="1">
        <v>4.2596282577869173</v>
      </c>
      <c r="K184" s="1">
        <v>4.1486734833036154</v>
      </c>
      <c r="L184" s="1">
        <v>4.5526111019982229</v>
      </c>
      <c r="M184" s="1">
        <v>4.4206122670854846</v>
      </c>
      <c r="N184" s="1">
        <v>4.23899505362811</v>
      </c>
    </row>
    <row r="185" spans="1:14" x14ac:dyDescent="0.4">
      <c r="A185" t="s">
        <v>213</v>
      </c>
      <c r="B185">
        <f t="shared" si="5"/>
        <v>11</v>
      </c>
      <c r="C185">
        <f t="shared" si="4"/>
        <v>2013</v>
      </c>
      <c r="D185" s="3" t="s">
        <v>44</v>
      </c>
      <c r="E185" s="1">
        <v>4.0506074996752162</v>
      </c>
      <c r="F185" s="1">
        <v>4.0861363952810112</v>
      </c>
      <c r="G185" s="1">
        <v>3.984527051448822</v>
      </c>
      <c r="H185" s="1">
        <v>3.9508988817086381</v>
      </c>
      <c r="I185" s="1">
        <v>4.1482353631187889</v>
      </c>
      <c r="J185" s="1">
        <v>4.1199537162427546</v>
      </c>
      <c r="K185" s="1">
        <v>4.0211111557336494</v>
      </c>
      <c r="L185" s="1">
        <v>4.3916363477706906</v>
      </c>
      <c r="M185" s="1">
        <v>4.2670000076293952</v>
      </c>
      <c r="N185" s="1">
        <v>4.0864742098413638</v>
      </c>
    </row>
    <row r="186" spans="1:14" x14ac:dyDescent="0.4">
      <c r="A186" t="s">
        <v>214</v>
      </c>
      <c r="B186">
        <f t="shared" si="5"/>
        <v>12</v>
      </c>
      <c r="C186">
        <f t="shared" si="4"/>
        <v>2013</v>
      </c>
      <c r="D186" s="3" t="s">
        <v>44</v>
      </c>
      <c r="E186" s="1">
        <v>4.1017326812932984</v>
      </c>
      <c r="F186" s="1">
        <v>4.092068981850284</v>
      </c>
      <c r="G186" s="1">
        <v>4.0281022552156101</v>
      </c>
      <c r="H186" s="1">
        <v>3.9544311469186564</v>
      </c>
      <c r="I186" s="1">
        <v>4.1725372841109092</v>
      </c>
      <c r="J186" s="1">
        <v>4.1941818269816311</v>
      </c>
      <c r="K186" s="1">
        <v>4.0912500381469723</v>
      </c>
      <c r="L186" s="1">
        <v>4.4276136268268935</v>
      </c>
      <c r="M186" s="1">
        <v>4.2832499504089352</v>
      </c>
      <c r="N186" s="1">
        <v>4.1243933949838665</v>
      </c>
    </row>
    <row r="187" spans="1:14" x14ac:dyDescent="0.4">
      <c r="A187" t="s">
        <v>215</v>
      </c>
      <c r="B187">
        <f t="shared" si="5"/>
        <v>1</v>
      </c>
      <c r="C187">
        <f t="shared" si="4"/>
        <v>2014</v>
      </c>
      <c r="D187" s="3" t="s">
        <v>44</v>
      </c>
      <c r="E187" s="1">
        <v>4.0524152709265886</v>
      </c>
      <c r="F187" s="1">
        <v>4.0835849361599612</v>
      </c>
      <c r="G187" s="1">
        <v>3.9771187561379988</v>
      </c>
      <c r="H187" s="1">
        <v>3.936296301544028</v>
      </c>
      <c r="I187" s="1">
        <v>4.1392592677363647</v>
      </c>
      <c r="J187" s="1">
        <v>4.1422943810879929</v>
      </c>
      <c r="K187" s="1">
        <v>4.0790322929300284</v>
      </c>
      <c r="L187" s="1">
        <v>4.3788679230887935</v>
      </c>
      <c r="M187" s="1">
        <v>4.2558333277702332</v>
      </c>
      <c r="N187" s="1">
        <v>4.0860931598585051</v>
      </c>
    </row>
    <row r="188" spans="1:14" x14ac:dyDescent="0.4">
      <c r="A188" t="s">
        <v>216</v>
      </c>
      <c r="B188">
        <f t="shared" si="5"/>
        <v>2</v>
      </c>
      <c r="C188">
        <f t="shared" si="4"/>
        <v>2014</v>
      </c>
      <c r="D188" s="3" t="s">
        <v>44</v>
      </c>
      <c r="E188" s="1">
        <v>4.3149765399700035</v>
      </c>
      <c r="F188" s="1">
        <v>4.328333366484868</v>
      </c>
      <c r="G188" s="1">
        <v>4.1970802536846081</v>
      </c>
      <c r="H188" s="1">
        <v>4.1787341757665706</v>
      </c>
      <c r="I188" s="1">
        <v>4.3833823554656082</v>
      </c>
      <c r="J188" s="1">
        <v>4.3958333245030152</v>
      </c>
      <c r="K188" s="1">
        <v>4.3539726048299707</v>
      </c>
      <c r="L188" s="1">
        <v>4.6345544616774754</v>
      </c>
      <c r="M188" s="1">
        <v>4.5049999889574543</v>
      </c>
      <c r="N188" s="1">
        <v>4.340624999035807</v>
      </c>
    </row>
    <row r="189" spans="1:14" x14ac:dyDescent="0.4">
      <c r="A189" t="s">
        <v>217</v>
      </c>
      <c r="B189">
        <f t="shared" si="5"/>
        <v>3</v>
      </c>
      <c r="C189">
        <f t="shared" si="4"/>
        <v>2014</v>
      </c>
      <c r="D189" s="3" t="s">
        <v>44</v>
      </c>
      <c r="E189" s="1">
        <v>4.6038271556665871</v>
      </c>
      <c r="F189" s="1">
        <v>4.6247727112336596</v>
      </c>
      <c r="G189" s="1">
        <v>4.4150745726343406</v>
      </c>
      <c r="H189" s="1">
        <v>4.4533950605510197</v>
      </c>
      <c r="I189" s="1">
        <v>4.6682813018560401</v>
      </c>
      <c r="J189" s="1">
        <v>4.6891891814566948</v>
      </c>
      <c r="K189" s="1">
        <v>4.6732467490357239</v>
      </c>
      <c r="L189" s="1">
        <v>4.9096093960106373</v>
      </c>
      <c r="M189" s="1">
        <v>4.7502272670919252</v>
      </c>
      <c r="N189" s="1">
        <v>4.6258812206458311</v>
      </c>
    </row>
    <row r="190" spans="1:14" x14ac:dyDescent="0.4">
      <c r="A190" t="s">
        <v>218</v>
      </c>
      <c r="B190">
        <f t="shared" si="5"/>
        <v>4</v>
      </c>
      <c r="C190">
        <f t="shared" si="4"/>
        <v>2014</v>
      </c>
      <c r="D190" s="3" t="s">
        <v>44</v>
      </c>
      <c r="E190" s="1">
        <v>4.752456112911827</v>
      </c>
      <c r="F190" s="1">
        <v>4.81981135764212</v>
      </c>
      <c r="G190" s="1">
        <v>4.5848765638139515</v>
      </c>
      <c r="H190" s="1">
        <v>4.6449019792033175</v>
      </c>
      <c r="I190" s="1">
        <v>4.8353846204149855</v>
      </c>
      <c r="J190" s="1">
        <v>4.8482935176367645</v>
      </c>
      <c r="K190" s="1">
        <v>4.8622641338492336</v>
      </c>
      <c r="L190" s="1">
        <v>5.111449269280917</v>
      </c>
      <c r="M190" s="1">
        <v>4.9689130575760547</v>
      </c>
      <c r="N190" s="1">
        <v>4.7996288237786882</v>
      </c>
    </row>
    <row r="191" spans="1:14" x14ac:dyDescent="0.4">
      <c r="A191" t="s">
        <v>219</v>
      </c>
      <c r="B191">
        <f t="shared" si="5"/>
        <v>5</v>
      </c>
      <c r="C191">
        <f t="shared" si="4"/>
        <v>2014</v>
      </c>
      <c r="D191" s="3" t="s">
        <v>44</v>
      </c>
      <c r="E191" s="1">
        <v>4.6027222156524656</v>
      </c>
      <c r="F191" s="1">
        <v>4.682790761770204</v>
      </c>
      <c r="G191" s="1">
        <v>4.4830074632974499</v>
      </c>
      <c r="H191" s="1">
        <v>4.5299367059635207</v>
      </c>
      <c r="I191" s="1">
        <v>4.768309881989385</v>
      </c>
      <c r="J191" s="1">
        <v>4.7243216001807742</v>
      </c>
      <c r="K191" s="1">
        <v>4.7167499721050259</v>
      </c>
      <c r="L191" s="1">
        <v>5.0016278887903969</v>
      </c>
      <c r="M191" s="1">
        <v>4.8565000295639038</v>
      </c>
      <c r="N191" s="1">
        <v>4.6695159670228765</v>
      </c>
    </row>
    <row r="192" spans="1:14" x14ac:dyDescent="0.4">
      <c r="A192" t="s">
        <v>220</v>
      </c>
      <c r="B192">
        <f t="shared" si="5"/>
        <v>6</v>
      </c>
      <c r="C192">
        <f t="shared" si="4"/>
        <v>2014</v>
      </c>
      <c r="D192" s="3" t="s">
        <v>44</v>
      </c>
      <c r="E192" s="1">
        <v>4.2919523874918619</v>
      </c>
      <c r="F192" s="1">
        <v>4.3445238045283725</v>
      </c>
      <c r="G192" s="1">
        <v>4.158705011546183</v>
      </c>
      <c r="H192" s="1">
        <v>4.2133951039961826</v>
      </c>
      <c r="I192" s="1">
        <v>4.4371621802046493</v>
      </c>
      <c r="J192" s="1">
        <v>4.4064651090045306</v>
      </c>
      <c r="K192" s="1">
        <v>4.3262068869053634</v>
      </c>
      <c r="L192" s="1">
        <v>4.666481516979359</v>
      </c>
      <c r="M192" s="1">
        <v>4.5687499999999996</v>
      </c>
      <c r="N192" s="1">
        <v>4.3482841887145938</v>
      </c>
    </row>
    <row r="193" spans="1:14" x14ac:dyDescent="0.4">
      <c r="A193" t="s">
        <v>221</v>
      </c>
      <c r="B193">
        <f t="shared" si="5"/>
        <v>7</v>
      </c>
      <c r="C193">
        <f t="shared" si="4"/>
        <v>2014</v>
      </c>
      <c r="D193" s="3" t="s">
        <v>44</v>
      </c>
      <c r="E193" s="1">
        <v>3.7660344866500504</v>
      </c>
      <c r="F193" s="1">
        <v>3.7491089164620579</v>
      </c>
      <c r="G193" s="1">
        <v>3.6052147596160329</v>
      </c>
      <c r="H193" s="1">
        <v>3.5645312679310641</v>
      </c>
      <c r="I193" s="1">
        <v>3.9543617684790435</v>
      </c>
      <c r="J193" s="1">
        <v>3.8910500085353847</v>
      </c>
      <c r="K193" s="1">
        <v>3.7782608970351843</v>
      </c>
      <c r="L193" s="1">
        <v>4.2113542084892597</v>
      </c>
      <c r="M193" s="1">
        <v>4.0718000411987303</v>
      </c>
      <c r="N193" s="1">
        <v>3.7963769595922576</v>
      </c>
    </row>
    <row r="194" spans="1:14" x14ac:dyDescent="0.4">
      <c r="A194" t="s">
        <v>222</v>
      </c>
      <c r="B194">
        <f t="shared" si="5"/>
        <v>8</v>
      </c>
      <c r="C194">
        <f t="shared" si="4"/>
        <v>2014</v>
      </c>
      <c r="D194" s="3" t="s">
        <v>44</v>
      </c>
      <c r="E194" s="1">
        <v>3.5335897457905303</v>
      </c>
      <c r="F194" s="1">
        <v>3.3698750287294388</v>
      </c>
      <c r="G194" s="1">
        <v>3.3094737099525622</v>
      </c>
      <c r="H194" s="1">
        <v>3.2522500097751617</v>
      </c>
      <c r="I194" s="1">
        <v>3.686750015616417</v>
      </c>
      <c r="J194" s="1">
        <v>3.6277333344353568</v>
      </c>
      <c r="K194" s="1">
        <v>3.4465822811368145</v>
      </c>
      <c r="L194" s="1">
        <v>3.988028219048406</v>
      </c>
      <c r="M194" s="1">
        <v>3.7988636385310772</v>
      </c>
      <c r="N194" s="1">
        <v>3.5466344610039924</v>
      </c>
    </row>
    <row r="195" spans="1:14" x14ac:dyDescent="0.4">
      <c r="A195" t="s">
        <v>223</v>
      </c>
      <c r="B195">
        <f t="shared" si="5"/>
        <v>9</v>
      </c>
      <c r="C195">
        <f t="shared" ref="C195:C205" si="6">YEAR(A195)</f>
        <v>2014</v>
      </c>
      <c r="D195" s="3" t="s">
        <v>46</v>
      </c>
      <c r="E195" s="1">
        <v>3.0976158877871689</v>
      </c>
      <c r="F195" s="1">
        <v>2.9680246806439063</v>
      </c>
      <c r="G195" s="1">
        <v>3.00053029349356</v>
      </c>
      <c r="H195" s="1">
        <v>2.9458741424800627</v>
      </c>
      <c r="I195" s="1">
        <v>3.4247499883174894</v>
      </c>
      <c r="J195" s="1">
        <v>3.2233333356918821</v>
      </c>
      <c r="K195" s="1">
        <v>2.9268749982118605</v>
      </c>
      <c r="L195" s="1">
        <v>3.6592134759667214</v>
      </c>
      <c r="M195" s="1">
        <v>3.5037499964237213</v>
      </c>
      <c r="N195" s="1">
        <v>3.1557739285975996</v>
      </c>
    </row>
    <row r="196" spans="1:14" x14ac:dyDescent="0.4">
      <c r="A196" t="s">
        <v>224</v>
      </c>
      <c r="B196">
        <f t="shared" ref="B196:B205" si="7">MONTH(A196)</f>
        <v>10</v>
      </c>
      <c r="C196">
        <f t="shared" si="6"/>
        <v>2014</v>
      </c>
      <c r="D196" s="3" t="s">
        <v>46</v>
      </c>
      <c r="E196" s="1">
        <v>3.1676303346010175</v>
      </c>
      <c r="F196" s="1">
        <v>2.9318556736425032</v>
      </c>
      <c r="G196" s="1">
        <v>3.0451807171465397</v>
      </c>
      <c r="H196" s="1">
        <v>2.8742767384966963</v>
      </c>
      <c r="I196" s="1">
        <v>3.3312587221185646</v>
      </c>
      <c r="J196" s="1">
        <v>3.3266071651663101</v>
      </c>
      <c r="K196" s="1">
        <v>2.9926262889245545</v>
      </c>
      <c r="L196" s="1">
        <v>3.5866666619882643</v>
      </c>
      <c r="M196" s="1">
        <v>3.3988571212405252</v>
      </c>
      <c r="N196" s="1">
        <v>3.2040310109308523</v>
      </c>
    </row>
    <row r="197" spans="1:14" x14ac:dyDescent="0.4">
      <c r="A197" t="s">
        <v>225</v>
      </c>
      <c r="B197">
        <f t="shared" si="7"/>
        <v>11</v>
      </c>
      <c r="C197">
        <f t="shared" si="6"/>
        <v>2014</v>
      </c>
      <c r="D197" s="3" t="s">
        <v>46</v>
      </c>
      <c r="E197" s="1">
        <v>3.4511111131188459</v>
      </c>
      <c r="F197" s="1">
        <v>3.2634782687477442</v>
      </c>
      <c r="G197" s="1">
        <v>3.336250003646402</v>
      </c>
      <c r="H197" s="1">
        <v>3.1679651002551226</v>
      </c>
      <c r="I197" s="1">
        <v>3.5352205809424904</v>
      </c>
      <c r="J197" s="1">
        <v>3.6156074967339773</v>
      </c>
      <c r="K197" s="1">
        <v>3.2758228054529503</v>
      </c>
      <c r="L197" s="1">
        <v>3.8907017896049902</v>
      </c>
      <c r="M197" s="1">
        <v>3.6201087080914043</v>
      </c>
      <c r="N197" s="1">
        <v>3.4690194494726287</v>
      </c>
    </row>
    <row r="198" spans="1:14" x14ac:dyDescent="0.4">
      <c r="A198" t="s">
        <v>226</v>
      </c>
      <c r="B198">
        <f t="shared" si="7"/>
        <v>12</v>
      </c>
      <c r="C198">
        <f t="shared" si="6"/>
        <v>2014</v>
      </c>
      <c r="D198" s="3" t="s">
        <v>46</v>
      </c>
      <c r="E198" s="1">
        <v>3.7862234102918748</v>
      </c>
      <c r="F198" s="1">
        <v>3.5505714416503906</v>
      </c>
      <c r="G198" s="1">
        <v>3.5711445808410645</v>
      </c>
      <c r="H198" s="1">
        <v>3.4631818234920502</v>
      </c>
      <c r="I198" s="1">
        <v>3.7730674875294503</v>
      </c>
      <c r="J198" s="1">
        <v>3.8661734826710759</v>
      </c>
      <c r="K198" s="1">
        <v>3.5674257514500387</v>
      </c>
      <c r="L198" s="1">
        <v>4.092254944876129</v>
      </c>
      <c r="M198" s="1">
        <v>3.8518181844191117</v>
      </c>
      <c r="N198" s="1">
        <v>3.719319060821066</v>
      </c>
    </row>
    <row r="199" spans="1:14" x14ac:dyDescent="0.4">
      <c r="A199" t="s">
        <v>227</v>
      </c>
      <c r="B199">
        <f t="shared" si="7"/>
        <v>1</v>
      </c>
      <c r="C199">
        <f t="shared" si="6"/>
        <v>2015</v>
      </c>
      <c r="D199" s="3" t="s">
        <v>46</v>
      </c>
      <c r="E199" s="1">
        <v>3.6508000055948893</v>
      </c>
      <c r="F199" s="1">
        <v>3.5046590864658356</v>
      </c>
      <c r="G199" s="1">
        <v>3.4404444482591416</v>
      </c>
      <c r="H199" s="1">
        <v>3.4018589716691245</v>
      </c>
      <c r="I199" s="1">
        <v>3.6310687083324402</v>
      </c>
      <c r="J199" s="1">
        <v>3.7561538429050656</v>
      </c>
      <c r="K199" s="1">
        <v>3.5282499998807899</v>
      </c>
      <c r="L199" s="1">
        <v>4.0013889107439251</v>
      </c>
      <c r="M199" s="1">
        <v>3.7204347771147015</v>
      </c>
      <c r="N199" s="1">
        <v>3.6124401489893594</v>
      </c>
    </row>
    <row r="200" spans="1:14" x14ac:dyDescent="0.4">
      <c r="A200" t="s">
        <v>228</v>
      </c>
      <c r="B200">
        <f t="shared" si="7"/>
        <v>2</v>
      </c>
      <c r="C200">
        <f t="shared" si="6"/>
        <v>2015</v>
      </c>
      <c r="D200" s="3" t="s">
        <v>46</v>
      </c>
      <c r="E200" s="1">
        <v>3.6650532040190189</v>
      </c>
      <c r="F200" s="1">
        <v>3.5591999880472827</v>
      </c>
      <c r="G200" s="1">
        <v>3.4667647130349102</v>
      </c>
      <c r="H200" s="1">
        <v>3.4527160370791399</v>
      </c>
      <c r="I200" s="1">
        <v>3.6444274996983181</v>
      </c>
      <c r="J200" s="1">
        <v>3.7713698763825576</v>
      </c>
      <c r="K200" s="1">
        <v>3.5560241233871652</v>
      </c>
      <c r="L200" s="1">
        <v>3.9930435185847073</v>
      </c>
      <c r="M200" s="1">
        <v>3.7197826064151265</v>
      </c>
      <c r="N200" s="1">
        <v>3.6458998400408058</v>
      </c>
    </row>
    <row r="201" spans="1:14" x14ac:dyDescent="0.4">
      <c r="A201" t="s">
        <v>229</v>
      </c>
      <c r="B201">
        <f t="shared" si="7"/>
        <v>3</v>
      </c>
      <c r="C201">
        <f t="shared" si="6"/>
        <v>2015</v>
      </c>
      <c r="D201" s="3" t="s">
        <v>46</v>
      </c>
      <c r="E201" s="1">
        <v>3.6903225862851707</v>
      </c>
      <c r="F201" s="1">
        <v>3.6110666497548429</v>
      </c>
      <c r="G201" s="1">
        <v>3.4977777704359987</v>
      </c>
      <c r="H201" s="1">
        <v>3.5168604739876681</v>
      </c>
      <c r="I201" s="1">
        <v>3.684852933182436</v>
      </c>
      <c r="J201" s="1">
        <v>3.7622727336305561</v>
      </c>
      <c r="K201" s="1">
        <v>3.6118749856948851</v>
      </c>
      <c r="L201" s="1">
        <v>4.0222500443458555</v>
      </c>
      <c r="M201" s="1">
        <v>3.7875510137908313</v>
      </c>
      <c r="N201" s="1">
        <v>3.6874223376001058</v>
      </c>
    </row>
    <row r="202" spans="1:14" x14ac:dyDescent="0.4">
      <c r="A202" t="s">
        <v>230</v>
      </c>
      <c r="B202">
        <f t="shared" si="7"/>
        <v>4</v>
      </c>
      <c r="C202">
        <f t="shared" si="6"/>
        <v>2015</v>
      </c>
      <c r="D202" s="3" t="s">
        <v>46</v>
      </c>
      <c r="E202" s="1">
        <v>3.5978599271885616</v>
      </c>
      <c r="F202" s="1">
        <v>3.5041284473664174</v>
      </c>
      <c r="G202" s="1">
        <v>3.4291710025905946</v>
      </c>
      <c r="H202" s="1">
        <v>3.4477560903967879</v>
      </c>
      <c r="I202" s="1">
        <v>3.5966863928461921</v>
      </c>
      <c r="J202" s="1">
        <v>3.664314368098077</v>
      </c>
      <c r="K202" s="1">
        <v>3.506826939491126</v>
      </c>
      <c r="L202" s="1">
        <v>3.9269934853697133</v>
      </c>
      <c r="M202" s="1">
        <v>3.6726829404753398</v>
      </c>
      <c r="N202" s="1">
        <v>3.5955148927922878</v>
      </c>
    </row>
    <row r="203" spans="1:14" x14ac:dyDescent="0.4">
      <c r="A203" t="s">
        <v>231</v>
      </c>
      <c r="B203">
        <f t="shared" si="7"/>
        <v>5</v>
      </c>
      <c r="C203">
        <f t="shared" si="6"/>
        <v>2015</v>
      </c>
      <c r="D203" s="3" t="s">
        <v>46</v>
      </c>
      <c r="E203" s="1">
        <v>3.4716894855237985</v>
      </c>
      <c r="F203" s="1">
        <v>3.4072727452624929</v>
      </c>
      <c r="G203" s="1">
        <v>3.2826489944331692</v>
      </c>
      <c r="H203" s="1">
        <v>3.3551136350089852</v>
      </c>
      <c r="I203" s="1">
        <v>3.4580000023047135</v>
      </c>
      <c r="J203" s="1">
        <v>3.5141991289147052</v>
      </c>
      <c r="K203" s="1">
        <v>3.3743902241311421</v>
      </c>
      <c r="L203" s="1">
        <v>3.770583927196308</v>
      </c>
      <c r="M203" s="1">
        <v>3.5252941192365159</v>
      </c>
      <c r="N203" s="1">
        <v>3.4654747262300432</v>
      </c>
    </row>
    <row r="204" spans="1:14" x14ac:dyDescent="0.4">
      <c r="A204" t="s">
        <v>232</v>
      </c>
      <c r="B204">
        <f t="shared" si="7"/>
        <v>6</v>
      </c>
      <c r="C204">
        <f t="shared" si="6"/>
        <v>2015</v>
      </c>
      <c r="D204" s="3" t="s">
        <v>46</v>
      </c>
      <c r="E204" s="1">
        <v>3.519596408835441</v>
      </c>
      <c r="F204" s="1">
        <v>3.4618182019753889</v>
      </c>
      <c r="G204" s="1">
        <v>3.2951612857080277</v>
      </c>
      <c r="H204" s="1">
        <v>3.3738068044185638</v>
      </c>
      <c r="I204" s="1">
        <v>3.4806976946749431</v>
      </c>
      <c r="J204" s="1">
        <v>3.5460400199890136</v>
      </c>
      <c r="K204" s="1">
        <v>3.4206818369301883</v>
      </c>
      <c r="L204" s="1">
        <v>3.8048420956260278</v>
      </c>
      <c r="M204" s="1">
        <v>3.5290908957972671</v>
      </c>
      <c r="N204" s="1">
        <v>3.4853645470722401</v>
      </c>
    </row>
    <row r="205" spans="1:14" x14ac:dyDescent="0.4">
      <c r="A205" t="s">
        <v>233</v>
      </c>
      <c r="B205">
        <f t="shared" si="7"/>
        <v>7</v>
      </c>
      <c r="C205">
        <f t="shared" si="6"/>
        <v>2015</v>
      </c>
      <c r="D205" s="3" t="s">
        <v>46</v>
      </c>
      <c r="E205" s="1">
        <v>3.962350014448166</v>
      </c>
      <c r="F205" s="1">
        <v>3.9209589566269965</v>
      </c>
      <c r="G205" s="1">
        <v>3.7925640971232681</v>
      </c>
      <c r="H205" s="1">
        <v>3.8091477318243547</v>
      </c>
      <c r="I205" s="1">
        <v>4.0244615609829246</v>
      </c>
      <c r="J205" s="1">
        <v>4.0445540197578396</v>
      </c>
      <c r="K205" s="1">
        <v>3.9308695974557297</v>
      </c>
      <c r="L205" s="1">
        <v>4.3560156356543303</v>
      </c>
      <c r="M205" s="1">
        <v>4.0807000327110288</v>
      </c>
      <c r="N205" s="1">
        <v>3.9847791982750036</v>
      </c>
    </row>
    <row r="206" spans="1:14" x14ac:dyDescent="0.4">
      <c r="B206">
        <v>8</v>
      </c>
      <c r="C206">
        <v>2015</v>
      </c>
      <c r="D206" s="3" t="s">
        <v>46</v>
      </c>
      <c r="E206" s="1">
        <v>3.3648214233773097</v>
      </c>
      <c r="F206" s="1">
        <v>3.4062499900658931</v>
      </c>
      <c r="G206" s="1">
        <v>3.2120512815622182</v>
      </c>
      <c r="H206" s="1">
        <v>3.3049431700598109</v>
      </c>
      <c r="I206" s="1">
        <v>3.4722033840114785</v>
      </c>
      <c r="J206" s="1">
        <v>3.5005531919763442</v>
      </c>
      <c r="K206" s="1">
        <v>3.3463218403958725</v>
      </c>
      <c r="L206" s="1">
        <v>3.7823076777988009</v>
      </c>
      <c r="M206" s="1">
        <v>3.5130208308498072</v>
      </c>
      <c r="N206" s="1">
        <v>3.4230913298842873</v>
      </c>
    </row>
    <row r="207" spans="1:14" x14ac:dyDescent="0.4">
      <c r="B207">
        <v>9</v>
      </c>
      <c r="C207">
        <v>2015</v>
      </c>
      <c r="D207" s="3" t="s">
        <v>267</v>
      </c>
      <c r="E207" s="1">
        <v>3.4097095396508816</v>
      </c>
      <c r="F207" s="1">
        <v>3.3911764808729585</v>
      </c>
      <c r="G207" s="1">
        <v>3.2648979717371414</v>
      </c>
      <c r="H207" s="1">
        <v>3.3519487246488913</v>
      </c>
      <c r="I207" s="1">
        <v>3.5102531457249122</v>
      </c>
      <c r="J207" s="1">
        <v>3.5206060512757404</v>
      </c>
      <c r="K207" s="1">
        <v>3.4113253024687249</v>
      </c>
      <c r="L207" s="1">
        <v>3.8462500274181366</v>
      </c>
      <c r="M207" s="1">
        <v>3.5471311885802472</v>
      </c>
      <c r="N207" s="1">
        <v>3.4700066901464512</v>
      </c>
    </row>
    <row r="208" spans="1:14" x14ac:dyDescent="0.4">
      <c r="B208">
        <v>10</v>
      </c>
      <c r="C208">
        <v>2015</v>
      </c>
      <c r="D208" s="3" t="s">
        <v>267</v>
      </c>
      <c r="E208" s="1">
        <v>3.4327777588006221</v>
      </c>
      <c r="F208" s="1">
        <v>3.430526281657972</v>
      </c>
      <c r="G208" s="1">
        <v>3.3287417083386552</v>
      </c>
      <c r="H208" s="1">
        <v>3.4132352716782512</v>
      </c>
      <c r="I208" s="1">
        <v>3.5695275509451321</v>
      </c>
      <c r="J208" s="1">
        <v>3.5713559500241687</v>
      </c>
      <c r="K208" s="1">
        <v>3.4723913177199988</v>
      </c>
      <c r="L208" s="1">
        <v>3.8960479219516593</v>
      </c>
      <c r="M208" s="1">
        <v>3.6169071885728346</v>
      </c>
      <c r="N208" s="1">
        <v>3.5395093991536148</v>
      </c>
    </row>
    <row r="209" spans="2:14" x14ac:dyDescent="0.4">
      <c r="B209">
        <v>11</v>
      </c>
      <c r="C209">
        <v>2015</v>
      </c>
      <c r="D209" s="3" t="s">
        <v>267</v>
      </c>
      <c r="E209" s="1">
        <v>3.3311607252274245</v>
      </c>
      <c r="F209" s="1">
        <v>3.3917241370540925</v>
      </c>
      <c r="G209" s="1">
        <v>3.1941874995827675</v>
      </c>
      <c r="H209" s="1">
        <v>3.3487647084628835</v>
      </c>
      <c r="I209" s="1">
        <v>3.4067692188116219</v>
      </c>
      <c r="J209" s="1">
        <v>3.4334136453498321</v>
      </c>
      <c r="K209" s="1">
        <v>3.3634374936421718</v>
      </c>
      <c r="L209" s="1">
        <v>3.7501099044150048</v>
      </c>
      <c r="M209" s="1">
        <v>3.4584000110626225</v>
      </c>
      <c r="N209" s="1">
        <v>3.4124964248810032</v>
      </c>
    </row>
    <row r="210" spans="2:14" x14ac:dyDescent="0.4">
      <c r="B210">
        <v>12</v>
      </c>
      <c r="C210">
        <v>2015</v>
      </c>
      <c r="D210" s="3" t="s">
        <v>267</v>
      </c>
      <c r="E210" s="1">
        <v>3.2682231507025477</v>
      </c>
      <c r="F210" s="1">
        <v>3.4041121607628941</v>
      </c>
      <c r="G210" s="1">
        <v>3.151641031411978</v>
      </c>
      <c r="H210" s="1">
        <v>3.3641142845153809</v>
      </c>
      <c r="I210" s="1">
        <v>3.344253723301104</v>
      </c>
      <c r="J210" s="1">
        <v>3.3479039377520698</v>
      </c>
      <c r="K210" s="1">
        <v>3.3675213715968986</v>
      </c>
      <c r="L210" s="1">
        <v>3.6852307741458601</v>
      </c>
      <c r="M210" s="1">
        <v>3.4162963010646679</v>
      </c>
      <c r="N210" s="1">
        <v>3.3509255441096233</v>
      </c>
    </row>
    <row r="211" spans="2:14" x14ac:dyDescent="0.4">
      <c r="B211">
        <v>1</v>
      </c>
      <c r="C211">
        <v>2016</v>
      </c>
      <c r="D211" s="3" t="s">
        <v>267</v>
      </c>
      <c r="E211" s="1">
        <v>3.2057868103085436</v>
      </c>
      <c r="F211" s="1">
        <v>3.3701136599887502</v>
      </c>
      <c r="G211" s="1">
        <v>3.0939102661915316</v>
      </c>
      <c r="H211" s="1">
        <v>3.30598837968915</v>
      </c>
      <c r="I211" s="1">
        <v>3.276929141968254</v>
      </c>
      <c r="J211" s="1">
        <v>3.2940217412036397</v>
      </c>
      <c r="K211" s="1">
        <v>3.3240425789609866</v>
      </c>
      <c r="L211" s="1">
        <v>3.5995238122485929</v>
      </c>
      <c r="M211" s="1">
        <v>3.3480208540956173</v>
      </c>
      <c r="N211" s="1">
        <v>3.2924364336794572</v>
      </c>
    </row>
    <row r="212" spans="2:14" x14ac:dyDescent="0.4">
      <c r="B212">
        <v>2</v>
      </c>
      <c r="C212">
        <v>2016</v>
      </c>
      <c r="D212" s="3" t="s">
        <v>267</v>
      </c>
      <c r="E212" s="1">
        <v>3.205454529287981</v>
      </c>
      <c r="F212" s="1">
        <v>3.4119999935752463</v>
      </c>
      <c r="G212" s="1">
        <v>3.1112650589770583</v>
      </c>
      <c r="H212" s="1">
        <v>3.3620833307504654</v>
      </c>
      <c r="I212" s="1">
        <v>3.3117021144704615</v>
      </c>
      <c r="J212" s="1">
        <v>3.3122429847717285</v>
      </c>
      <c r="K212" s="1">
        <v>3.3602197772853977</v>
      </c>
      <c r="L212" s="1">
        <v>3.5727777646647558</v>
      </c>
      <c r="M212" s="1">
        <v>3.382758617401123</v>
      </c>
      <c r="N212" s="1">
        <v>3.3224961403154629</v>
      </c>
    </row>
    <row r="213" spans="2:14" x14ac:dyDescent="0.4">
      <c r="B213">
        <v>3</v>
      </c>
      <c r="C213">
        <v>2016</v>
      </c>
      <c r="D213" s="3" t="s">
        <v>267</v>
      </c>
      <c r="E213" s="1">
        <v>3.1449615285946773</v>
      </c>
      <c r="F213" s="1">
        <v>3.3747286833533945</v>
      </c>
      <c r="G213" s="1">
        <v>3.0598666625552706</v>
      </c>
      <c r="H213" s="1">
        <v>3.2809909925804481</v>
      </c>
      <c r="I213" s="1">
        <v>3.2362914085388184</v>
      </c>
      <c r="J213" s="1">
        <v>3.2414285702364785</v>
      </c>
      <c r="K213" s="1">
        <v>3.2983760731851954</v>
      </c>
      <c r="L213" s="1">
        <v>3.4908095155443464</v>
      </c>
      <c r="M213" s="1">
        <v>3.3012080400582127</v>
      </c>
      <c r="N213" s="1">
        <v>3.2570395847195805</v>
      </c>
    </row>
    <row r="214" spans="2:14" x14ac:dyDescent="0.4">
      <c r="B214">
        <v>4</v>
      </c>
      <c r="C214">
        <v>2016</v>
      </c>
      <c r="D214" s="3" t="s">
        <v>267</v>
      </c>
      <c r="E214" s="1">
        <v>3.2530869608340054</v>
      </c>
      <c r="F214" s="1">
        <v>3.4945192314111271</v>
      </c>
      <c r="G214" s="1">
        <v>3.1546111199590894</v>
      </c>
      <c r="H214" s="1">
        <v>3.3619512305027102</v>
      </c>
      <c r="I214" s="1">
        <v>3.3206578916624974</v>
      </c>
      <c r="J214" s="1">
        <v>3.3383712127353204</v>
      </c>
      <c r="K214" s="1">
        <v>3.388387090416364</v>
      </c>
      <c r="L214" s="1">
        <v>3.5678333295716178</v>
      </c>
      <c r="M214" s="1">
        <v>3.3826515186916697</v>
      </c>
      <c r="N214" s="1">
        <v>3.3493929308521659</v>
      </c>
    </row>
    <row r="215" spans="2:14" x14ac:dyDescent="0.4">
      <c r="B215">
        <v>5</v>
      </c>
      <c r="C215">
        <v>2016</v>
      </c>
      <c r="D215" s="3" t="s">
        <v>267</v>
      </c>
      <c r="E215" s="1">
        <v>3.3199999874288384</v>
      </c>
      <c r="F215" s="1">
        <v>3.5639423361191387</v>
      </c>
      <c r="G215" s="1">
        <v>3.2327607321592926</v>
      </c>
      <c r="H215" s="1">
        <v>3.4090055128487435</v>
      </c>
      <c r="I215" s="1">
        <v>3.389838695526123</v>
      </c>
      <c r="J215" s="1">
        <v>3.4087916721900302</v>
      </c>
      <c r="K215" s="1">
        <v>3.5038999962806696</v>
      </c>
      <c r="L215" s="1">
        <v>3.6069832474159793</v>
      </c>
      <c r="M215" s="1">
        <v>3.4478461247224073</v>
      </c>
      <c r="N215" s="1">
        <v>3.4212050700036465</v>
      </c>
    </row>
    <row r="216" spans="2:14" x14ac:dyDescent="0.4">
      <c r="B216">
        <v>6</v>
      </c>
      <c r="C216">
        <v>2016</v>
      </c>
      <c r="D216" s="3" t="s">
        <v>267</v>
      </c>
      <c r="E216" s="1">
        <v>3.4789962812870407</v>
      </c>
      <c r="F216" s="1">
        <v>3.7123684485753379</v>
      </c>
      <c r="G216" s="1">
        <v>3.3934821475829398</v>
      </c>
      <c r="H216" s="1">
        <v>3.5937272852117363</v>
      </c>
      <c r="I216" s="1">
        <v>3.5149382779627669</v>
      </c>
      <c r="J216" s="1">
        <v>3.5764139935852142</v>
      </c>
      <c r="K216" s="1">
        <v>3.6812000179290774</v>
      </c>
      <c r="L216" s="1">
        <v>3.7901887173922555</v>
      </c>
      <c r="M216" s="1">
        <v>3.5870370570524237</v>
      </c>
      <c r="N216" s="1">
        <v>3.5776734139865893</v>
      </c>
    </row>
    <row r="217" spans="2:14" x14ac:dyDescent="0.4">
      <c r="B217">
        <v>7</v>
      </c>
      <c r="C217">
        <v>2016</v>
      </c>
      <c r="D217" s="3" t="s">
        <v>267</v>
      </c>
      <c r="E217" s="1">
        <v>2.7731658286185721</v>
      </c>
      <c r="F217" s="1">
        <v>3.089897953734106</v>
      </c>
      <c r="G217" s="1">
        <v>2.7586931870742277</v>
      </c>
      <c r="H217" s="1">
        <v>3.0226900549659952</v>
      </c>
      <c r="I217" s="1">
        <v>2.8803845942020412</v>
      </c>
      <c r="J217" s="1">
        <v>2.8764393970821844</v>
      </c>
      <c r="K217" s="1">
        <v>2.9747999739646911</v>
      </c>
      <c r="L217" s="1">
        <v>3.0902325219886246</v>
      </c>
      <c r="M217" s="1">
        <v>2.9128455049623319</v>
      </c>
      <c r="N217" s="1">
        <v>2.9163468277191726</v>
      </c>
    </row>
    <row r="218" spans="2:14" x14ac:dyDescent="0.4">
      <c r="B218">
        <v>8</v>
      </c>
      <c r="C218">
        <v>2016</v>
      </c>
      <c r="D218" s="3" t="s">
        <v>267</v>
      </c>
      <c r="E218" s="1">
        <v>2.5692193410653608</v>
      </c>
      <c r="F218" s="1">
        <v>2.8644037137337781</v>
      </c>
      <c r="G218" s="1">
        <v>2.6317982725929796</v>
      </c>
      <c r="H218" s="1">
        <v>2.8064734244692153</v>
      </c>
      <c r="I218" s="1">
        <v>2.6283333622492275</v>
      </c>
      <c r="J218" s="1">
        <v>2.6725915559580629</v>
      </c>
      <c r="K218" s="1">
        <v>2.6913559355978238</v>
      </c>
      <c r="L218" s="1">
        <v>2.8513127680450787</v>
      </c>
      <c r="M218" s="1">
        <v>2.6596835685681697</v>
      </c>
      <c r="N218" s="1">
        <v>2.7000645672909478</v>
      </c>
    </row>
    <row r="219" spans="2:14" x14ac:dyDescent="0.4">
      <c r="B219">
        <v>9</v>
      </c>
      <c r="C219">
        <v>2016</v>
      </c>
      <c r="D219" s="3" t="s">
        <v>303</v>
      </c>
      <c r="E219" s="1">
        <v>2.6295652113099028</v>
      </c>
      <c r="F219" s="1">
        <v>2.83727272532203</v>
      </c>
      <c r="G219" s="1">
        <v>2.7199999945504323</v>
      </c>
      <c r="H219" s="1">
        <v>2.8479268143816694</v>
      </c>
      <c r="I219" s="1">
        <v>2.678030317479914</v>
      </c>
      <c r="J219" s="1">
        <v>2.743600006898244</v>
      </c>
      <c r="K219" s="1">
        <v>2.7194185894589094</v>
      </c>
      <c r="L219" s="1">
        <v>2.8753877630039137</v>
      </c>
      <c r="M219" s="1">
        <v>2.6875200214385986</v>
      </c>
      <c r="N219" s="1">
        <v>2.7515900147572139</v>
      </c>
    </row>
    <row r="220" spans="2:14" x14ac:dyDescent="0.4">
      <c r="B220">
        <v>10</v>
      </c>
      <c r="C220">
        <v>2016</v>
      </c>
      <c r="D220" s="3" t="s">
        <v>303</v>
      </c>
      <c r="E220" s="1">
        <v>2.7983809516543432</v>
      </c>
      <c r="F220" s="1">
        <v>2.9604762224923995</v>
      </c>
      <c r="G220" s="1">
        <v>2.8358928646360124</v>
      </c>
      <c r="H220" s="1">
        <v>2.9435975653369253</v>
      </c>
      <c r="I220" s="1">
        <v>2.8048077027002969</v>
      </c>
      <c r="J220" s="1">
        <v>2.9018750018195103</v>
      </c>
      <c r="K220" s="1">
        <v>2.8676530512011782</v>
      </c>
      <c r="L220" s="1">
        <v>3.0089130414568861</v>
      </c>
      <c r="M220" s="1">
        <v>2.845193805620652</v>
      </c>
      <c r="N220" s="1">
        <v>2.8815120308669573</v>
      </c>
    </row>
    <row r="221" spans="2:14" x14ac:dyDescent="0.4">
      <c r="B221">
        <v>11</v>
      </c>
      <c r="C221">
        <v>2016</v>
      </c>
      <c r="D221" s="3" t="s">
        <v>303</v>
      </c>
      <c r="E221" s="1">
        <v>2.7586764649433246</v>
      </c>
      <c r="F221" s="1">
        <v>2.950172416095076</v>
      </c>
      <c r="G221" s="1">
        <v>2.7758878436043997</v>
      </c>
      <c r="H221" s="1">
        <v>2.9339622596524797</v>
      </c>
      <c r="I221" s="1">
        <v>2.7357948890099157</v>
      </c>
      <c r="J221" s="1">
        <v>2.8402000105381013</v>
      </c>
      <c r="K221" s="1">
        <v>2.8047541164961016</v>
      </c>
      <c r="L221" s="1">
        <v>2.9618213176727295</v>
      </c>
      <c r="M221" s="1">
        <v>2.7749999908753384</v>
      </c>
      <c r="N221" s="1">
        <v>2.83860887502951</v>
      </c>
    </row>
    <row r="222" spans="2:14" x14ac:dyDescent="0.4">
      <c r="B222">
        <v>12</v>
      </c>
      <c r="C222">
        <v>2016</v>
      </c>
      <c r="D222" s="3" t="s">
        <v>303</v>
      </c>
      <c r="E222" s="1">
        <v>2.8076712301332658</v>
      </c>
      <c r="F222" s="1">
        <v>3.0785576724089108</v>
      </c>
      <c r="G222" s="1">
        <v>2.8131034511259232</v>
      </c>
      <c r="H222" s="1">
        <v>3.0370930239211682</v>
      </c>
      <c r="I222" s="1">
        <v>2.8054615204150859</v>
      </c>
      <c r="J222" s="1">
        <v>2.868753902637327</v>
      </c>
      <c r="K222" s="1">
        <v>2.8897979741144662</v>
      </c>
      <c r="L222" s="1">
        <v>3.0227947557857462</v>
      </c>
      <c r="M222" s="1">
        <v>2.8518548434780491</v>
      </c>
      <c r="N222" s="1">
        <v>2.9035814233105297</v>
      </c>
    </row>
    <row r="223" spans="2:14" x14ac:dyDescent="0.4">
      <c r="B223">
        <v>1</v>
      </c>
      <c r="C223">
        <v>2017</v>
      </c>
      <c r="D223" s="3" t="s">
        <v>303</v>
      </c>
      <c r="E223" s="1">
        <v>2.9547727487303992</v>
      </c>
      <c r="F223" s="1">
        <v>3.2169903134836733</v>
      </c>
      <c r="G223" s="1">
        <v>2.953274845379835</v>
      </c>
      <c r="H223" s="1">
        <v>3.1822891493877732</v>
      </c>
      <c r="I223" s="1">
        <v>2.9307031370699406</v>
      </c>
      <c r="J223" s="1">
        <v>2.9744025086456873</v>
      </c>
      <c r="K223" s="1">
        <v>3.0285000085830687</v>
      </c>
      <c r="L223" s="1">
        <v>3.1329473671160248</v>
      </c>
      <c r="M223" s="1">
        <v>2.9852892820500143</v>
      </c>
      <c r="N223" s="1">
        <v>3.0289980272910433</v>
      </c>
    </row>
    <row r="224" spans="2:14" x14ac:dyDescent="0.4">
      <c r="B224">
        <v>2</v>
      </c>
      <c r="C224">
        <v>2017</v>
      </c>
      <c r="D224" s="3" t="s">
        <v>303</v>
      </c>
      <c r="E224" s="1">
        <v>3.0658482100282396</v>
      </c>
      <c r="F224" s="1">
        <v>3.3247422557516195</v>
      </c>
      <c r="G224" s="1">
        <v>3.0600568164478648</v>
      </c>
      <c r="H224" s="1">
        <v>3.2647169910886751</v>
      </c>
      <c r="I224" s="1">
        <v>3.0516874864697456</v>
      </c>
      <c r="J224" s="1">
        <v>3.0927353080581215</v>
      </c>
      <c r="K224" s="1">
        <v>3.1675757518922438</v>
      </c>
      <c r="L224" s="1">
        <v>3.2413259777574908</v>
      </c>
      <c r="M224" s="1">
        <v>3.0996874924749136</v>
      </c>
      <c r="N224" s="1">
        <v>3.1353836330916267</v>
      </c>
    </row>
    <row r="225" spans="2:15" x14ac:dyDescent="0.4">
      <c r="B225">
        <v>3</v>
      </c>
      <c r="C225">
        <v>2017</v>
      </c>
      <c r="D225" s="3" t="s">
        <v>303</v>
      </c>
      <c r="E225" s="1">
        <v>2.9804905801449184</v>
      </c>
      <c r="F225" s="1">
        <v>3.2180172718804458</v>
      </c>
      <c r="G225" s="1">
        <v>2.9673394566282218</v>
      </c>
      <c r="H225" s="1">
        <v>3.1720397946846424</v>
      </c>
      <c r="I225" s="1">
        <v>2.946543197572967</v>
      </c>
      <c r="J225" s="1">
        <v>3.0085642229699969</v>
      </c>
      <c r="K225" s="1">
        <v>3.1079199962615967</v>
      </c>
      <c r="L225" s="1">
        <v>3.1453191523856305</v>
      </c>
      <c r="M225" s="1">
        <v>2.9959588997984588</v>
      </c>
      <c r="N225" s="1">
        <v>3.0479195720069212</v>
      </c>
    </row>
    <row r="226" spans="2:15" x14ac:dyDescent="0.4">
      <c r="B226">
        <v>4</v>
      </c>
      <c r="C226">
        <v>2017</v>
      </c>
      <c r="D226" s="3" t="s">
        <v>303</v>
      </c>
      <c r="E226" s="1">
        <v>3.0090583119157186</v>
      </c>
      <c r="F226" s="1">
        <v>3.2239000272750853</v>
      </c>
      <c r="G226" s="1">
        <v>2.9641278954439385</v>
      </c>
      <c r="H226" s="1">
        <v>3.2112209311751432</v>
      </c>
      <c r="I226" s="1">
        <v>2.9672956166777222</v>
      </c>
      <c r="J226" s="1">
        <v>3.0222935727612321</v>
      </c>
      <c r="K226" s="1">
        <v>3.1139361706185849</v>
      </c>
      <c r="L226" s="1">
        <v>3.1901234609109386</v>
      </c>
      <c r="M226" s="1">
        <v>3.0107086737324873</v>
      </c>
      <c r="N226" s="1">
        <v>3.0647981823422015</v>
      </c>
    </row>
    <row r="227" spans="2:15" x14ac:dyDescent="0.4">
      <c r="B227">
        <v>5</v>
      </c>
      <c r="C227">
        <v>2017</v>
      </c>
      <c r="D227" s="3" t="s">
        <v>303</v>
      </c>
      <c r="E227" s="1">
        <v>3.1212354847823329</v>
      </c>
      <c r="F227" s="1">
        <v>3.3011627696281254</v>
      </c>
      <c r="G227" s="1">
        <v>3.0633636301214047</v>
      </c>
      <c r="H227" s="1">
        <v>3.2700990308629403</v>
      </c>
      <c r="I227" s="1">
        <v>3.1296875089406968</v>
      </c>
      <c r="J227" s="1">
        <v>3.1690807727718089</v>
      </c>
      <c r="K227" s="1">
        <v>3.2118032662594906</v>
      </c>
      <c r="L227" s="1">
        <v>3.4112698451551813</v>
      </c>
      <c r="M227" s="1">
        <v>3.1792517065190946</v>
      </c>
      <c r="N227" s="1">
        <v>3.1959261273830779</v>
      </c>
    </row>
    <row r="228" spans="2:15" x14ac:dyDescent="0.4">
      <c r="B228">
        <v>6</v>
      </c>
      <c r="C228">
        <v>2017</v>
      </c>
      <c r="D228" s="3" t="s">
        <v>303</v>
      </c>
      <c r="E228" s="1">
        <v>3.2334545471451501</v>
      </c>
      <c r="F228" s="1">
        <v>3.3091463228551352</v>
      </c>
      <c r="G228" s="1">
        <v>3.1066111034817165</v>
      </c>
      <c r="H228" s="1">
        <v>3.2690909071402117</v>
      </c>
      <c r="I228" s="1">
        <v>3.254999981114739</v>
      </c>
      <c r="J228" s="1">
        <v>3.3239403020090132</v>
      </c>
      <c r="K228" s="1">
        <v>3.2976999950408934</v>
      </c>
      <c r="L228" s="1">
        <v>3.5644444401501216</v>
      </c>
      <c r="M228" s="1">
        <v>3.3090076209934614</v>
      </c>
      <c r="N228" s="1">
        <v>3.2956108549139</v>
      </c>
    </row>
    <row r="229" spans="2:15" x14ac:dyDescent="0.4">
      <c r="B229">
        <v>7</v>
      </c>
      <c r="C229">
        <v>2017</v>
      </c>
      <c r="D229" s="3" t="s">
        <v>303</v>
      </c>
      <c r="E229" s="1">
        <v>3.3498611174247883</v>
      </c>
      <c r="F229" s="1">
        <v>3.2768687166348851</v>
      </c>
      <c r="G229" s="1">
        <v>3.139417990174874</v>
      </c>
      <c r="H229" s="1">
        <v>3.3126436691174561</v>
      </c>
      <c r="I229" s="1">
        <v>3.4349152758970098</v>
      </c>
      <c r="J229" s="1">
        <v>3.4351071425846644</v>
      </c>
      <c r="K229" s="1">
        <v>3.4093203799238481</v>
      </c>
      <c r="L229" s="1">
        <v>3.6849230821316059</v>
      </c>
      <c r="M229" s="1">
        <v>3.4604958778570505</v>
      </c>
      <c r="N229" s="1">
        <v>3.3802797247479845</v>
      </c>
    </row>
    <row r="230" spans="2:15" x14ac:dyDescent="0.4">
      <c r="B230">
        <v>8</v>
      </c>
      <c r="C230">
        <v>2017</v>
      </c>
      <c r="D230" s="3" t="s">
        <v>303</v>
      </c>
      <c r="E230" s="1">
        <v>3.1108046062147938</v>
      </c>
      <c r="F230" s="1">
        <v>3.0136000003814698</v>
      </c>
      <c r="G230" s="1">
        <v>2.9500432881441983</v>
      </c>
      <c r="H230" s="1">
        <v>3.0761233499921889</v>
      </c>
      <c r="I230" s="1">
        <v>3.1415753348232949</v>
      </c>
      <c r="J230" s="1">
        <v>3.1714646479096076</v>
      </c>
      <c r="K230" s="1">
        <v>3.1125974004918877</v>
      </c>
      <c r="L230" s="1">
        <v>3.4276543281696461</v>
      </c>
      <c r="M230" s="1">
        <v>3.1591549289058634</v>
      </c>
      <c r="N230" s="1">
        <v>3.1269793939693891</v>
      </c>
    </row>
    <row r="231" spans="2:15" x14ac:dyDescent="0.4">
      <c r="B231">
        <v>9</v>
      </c>
      <c r="C231">
        <v>2017</v>
      </c>
      <c r="D231" s="3" t="s">
        <v>305</v>
      </c>
      <c r="E231" s="1">
        <v>3.0661083912027292</v>
      </c>
      <c r="F231" s="1">
        <v>2.9614563219755601</v>
      </c>
      <c r="G231" s="1">
        <v>2.9589080522800315</v>
      </c>
      <c r="H231" s="1">
        <v>3.0161538603743154</v>
      </c>
      <c r="I231" s="1">
        <v>3.1022413948486589</v>
      </c>
      <c r="J231" s="1">
        <v>3.1505102024597376</v>
      </c>
      <c r="K231" s="1">
        <v>3.0795327191040895</v>
      </c>
      <c r="L231" s="1">
        <v>3.3701136315410789</v>
      </c>
      <c r="M231" s="1">
        <v>3.1508800144195557</v>
      </c>
      <c r="N231" s="1">
        <v>3.1047375673490394</v>
      </c>
      <c r="O231" s="1"/>
    </row>
    <row r="232" spans="2:15" x14ac:dyDescent="0.4">
      <c r="B232">
        <v>10</v>
      </c>
      <c r="C232">
        <v>2017</v>
      </c>
      <c r="D232" s="3" t="s">
        <v>305</v>
      </c>
      <c r="E232" s="1">
        <v>3.0358373479980032</v>
      </c>
      <c r="F232" s="1">
        <v>2.9248077112894793</v>
      </c>
      <c r="G232" s="1">
        <v>2.9201190712906064</v>
      </c>
      <c r="H232" s="1">
        <v>2.9404878107512871</v>
      </c>
      <c r="I232" s="1">
        <v>2.9341558868234809</v>
      </c>
      <c r="J232" s="1">
        <v>3.1305315692559428</v>
      </c>
      <c r="K232" s="1">
        <v>3.0456896362633539</v>
      </c>
      <c r="L232" s="1">
        <v>3.346603772925131</v>
      </c>
      <c r="M232" s="1">
        <v>3.0177344139665365</v>
      </c>
      <c r="N232" s="1">
        <v>3.0454557712920414</v>
      </c>
      <c r="O232" s="1"/>
    </row>
    <row r="233" spans="2:15" x14ac:dyDescent="0.4">
      <c r="B233">
        <v>11</v>
      </c>
      <c r="C233">
        <v>2017</v>
      </c>
      <c r="D233" s="3" t="s">
        <v>305</v>
      </c>
      <c r="E233" s="1">
        <v>3.0469145296231521</v>
      </c>
      <c r="F233" s="1">
        <v>2.9689922720886939</v>
      </c>
      <c r="G233" s="1">
        <v>2.8803669903256477</v>
      </c>
      <c r="H233" s="1">
        <v>2.9611111349529691</v>
      </c>
      <c r="I233" s="1">
        <v>2.9301156322391049</v>
      </c>
      <c r="J233" s="1">
        <v>3.1965697698814926</v>
      </c>
      <c r="K233" s="1">
        <v>3.0553846198778887</v>
      </c>
      <c r="L233" s="1">
        <v>3.3100411499478688</v>
      </c>
      <c r="M233" s="1">
        <v>3.003413200378418</v>
      </c>
      <c r="N233" s="1">
        <v>3.0597638379996397</v>
      </c>
      <c r="O233" s="1"/>
    </row>
    <row r="234" spans="2:15" x14ac:dyDescent="0.4">
      <c r="B234">
        <v>12</v>
      </c>
      <c r="C234">
        <v>2017</v>
      </c>
      <c r="D234" s="3" t="s">
        <v>305</v>
      </c>
      <c r="E234" s="1">
        <v>3.0819047768910726</v>
      </c>
      <c r="F234" s="1">
        <v>3.0964423005397501</v>
      </c>
      <c r="G234" s="1">
        <v>2.8862790756447372</v>
      </c>
      <c r="H234" s="1">
        <v>3.0565714345659529</v>
      </c>
      <c r="I234" s="1">
        <v>2.9504878385280207</v>
      </c>
      <c r="J234" s="1">
        <v>3.1935483847894974</v>
      </c>
      <c r="K234" s="1">
        <v>3.1115384629139533</v>
      </c>
      <c r="L234" s="1">
        <v>3.3466203643216028</v>
      </c>
      <c r="M234" s="1">
        <v>3.070697692013526</v>
      </c>
      <c r="N234" s="1">
        <v>3.1082760913759877</v>
      </c>
      <c r="O234" s="1"/>
    </row>
    <row r="235" spans="2:15" x14ac:dyDescent="0.4">
      <c r="B235">
        <v>1</v>
      </c>
      <c r="C235">
        <v>2018</v>
      </c>
      <c r="D235" s="3" t="s">
        <v>305</v>
      </c>
      <c r="E235" s="1">
        <v>3.1908800010681153</v>
      </c>
      <c r="F235" s="1">
        <v>3.1997674694356992</v>
      </c>
      <c r="G235" s="1">
        <v>2.9760952449980236</v>
      </c>
      <c r="H235" s="1">
        <v>3.1564953271473679</v>
      </c>
      <c r="I235" s="1">
        <v>2.9987662333946723</v>
      </c>
      <c r="J235" s="1">
        <v>3.2558092457710663</v>
      </c>
      <c r="K235" s="1">
        <v>3.2381538427793064</v>
      </c>
      <c r="L235" s="1">
        <v>3.4140000029614099</v>
      </c>
      <c r="M235" s="1">
        <v>3.1009090782760027</v>
      </c>
      <c r="N235" s="1">
        <v>3.1775126631634252</v>
      </c>
      <c r="O235" s="1"/>
    </row>
    <row r="236" spans="2:15" x14ac:dyDescent="0.4">
      <c r="B236">
        <v>2</v>
      </c>
      <c r="C236">
        <v>2018</v>
      </c>
      <c r="D236" s="3" t="s">
        <v>305</v>
      </c>
      <c r="E236" s="1">
        <v>3.3563888823544539</v>
      </c>
      <c r="F236" s="1">
        <v>3.3593069114307368</v>
      </c>
      <c r="G236" s="1">
        <v>3.1532738081046512</v>
      </c>
      <c r="H236" s="1">
        <v>3.3323493923049377</v>
      </c>
      <c r="I236" s="1">
        <v>3.1487919564215128</v>
      </c>
      <c r="J236" s="1">
        <v>3.4096598690058908</v>
      </c>
      <c r="K236" s="1">
        <v>3.3818181904879485</v>
      </c>
      <c r="L236" s="1">
        <v>3.5658227854137179</v>
      </c>
      <c r="M236" s="1">
        <v>3.2478030667160498</v>
      </c>
      <c r="N236" s="1">
        <v>3.335281127427955</v>
      </c>
      <c r="O236" s="1"/>
    </row>
    <row r="237" spans="2:15" x14ac:dyDescent="0.4">
      <c r="B237">
        <v>3</v>
      </c>
      <c r="C237">
        <v>2018</v>
      </c>
      <c r="D237" s="3" t="s">
        <v>305</v>
      </c>
      <c r="E237" s="1">
        <v>3.4152657087298408</v>
      </c>
      <c r="F237" s="1">
        <v>3.4297115298417897</v>
      </c>
      <c r="G237" s="1">
        <v>3.2276515202088789</v>
      </c>
      <c r="H237" s="1">
        <v>3.4085380082939105</v>
      </c>
      <c r="I237" s="1">
        <v>3.2495275613829846</v>
      </c>
      <c r="J237" s="1">
        <v>3.5069736916767922</v>
      </c>
      <c r="K237" s="1">
        <v>3.4693269087718082</v>
      </c>
      <c r="L237" s="1">
        <v>3.6264171192352785</v>
      </c>
      <c r="M237" s="1">
        <v>3.3521951097783034</v>
      </c>
      <c r="N237" s="1">
        <v>3.4288142575557465</v>
      </c>
      <c r="O237" s="1"/>
    </row>
    <row r="238" spans="2:15" x14ac:dyDescent="0.4">
      <c r="B238">
        <v>4</v>
      </c>
      <c r="C238">
        <v>2018</v>
      </c>
      <c r="D238" s="3" t="s">
        <v>305</v>
      </c>
      <c r="E238" s="1">
        <v>3.4499999889599278</v>
      </c>
      <c r="F238" s="1">
        <v>3.4882692694664001</v>
      </c>
      <c r="G238" s="1">
        <v>3.2874999847263098</v>
      </c>
      <c r="H238" s="1">
        <v>3.495773827745801</v>
      </c>
      <c r="I238" s="1">
        <v>3.2950657590439447</v>
      </c>
      <c r="J238" s="1">
        <v>3.5729870107266808</v>
      </c>
      <c r="K238" s="1">
        <v>3.5481034393968254</v>
      </c>
      <c r="L238" s="1">
        <v>3.687677426492014</v>
      </c>
      <c r="M238" s="1">
        <v>3.387462671123334</v>
      </c>
      <c r="N238" s="1">
        <v>3.4806811958957433</v>
      </c>
      <c r="O238" s="1"/>
    </row>
    <row r="239" spans="2:15" x14ac:dyDescent="0.4">
      <c r="B239">
        <v>5</v>
      </c>
      <c r="C239">
        <v>2018</v>
      </c>
      <c r="D239" s="3" t="s">
        <v>305</v>
      </c>
      <c r="E239" s="1">
        <v>3.6423165963883566</v>
      </c>
      <c r="F239" s="1">
        <v>3.6434108822844751</v>
      </c>
      <c r="G239" s="1">
        <v>3.4796363642721464</v>
      </c>
      <c r="H239" s="1">
        <v>3.6427699747219893</v>
      </c>
      <c r="I239" s="1">
        <v>3.4654838900412281</v>
      </c>
      <c r="J239" s="1">
        <v>3.750225996567031</v>
      </c>
      <c r="K239" s="1">
        <v>3.7569999933242797</v>
      </c>
      <c r="L239" s="1">
        <v>3.8607179568364072</v>
      </c>
      <c r="M239" s="1">
        <v>3.5772956032423102</v>
      </c>
      <c r="N239" s="1">
        <v>3.6601364493302286</v>
      </c>
      <c r="O239" s="1"/>
    </row>
    <row r="240" spans="2:15" x14ac:dyDescent="0.4">
      <c r="B240">
        <v>6</v>
      </c>
      <c r="C240">
        <v>2018</v>
      </c>
      <c r="D240" s="3" t="s">
        <v>305</v>
      </c>
      <c r="E240" s="1">
        <v>3.3388095265343076</v>
      </c>
      <c r="F240" s="1">
        <v>3.3649230846991904</v>
      </c>
      <c r="G240" s="1">
        <v>3.1709523938951039</v>
      </c>
      <c r="H240" s="1">
        <v>3.3622093283852865</v>
      </c>
      <c r="I240" s="1">
        <v>3.1788275833787587</v>
      </c>
      <c r="J240" s="1">
        <v>3.4384709381546812</v>
      </c>
      <c r="K240" s="1">
        <v>3.4516521806302278</v>
      </c>
      <c r="L240" s="1">
        <v>3.5603468390558497</v>
      </c>
      <c r="M240" s="1">
        <v>3.2797777864668105</v>
      </c>
      <c r="N240" s="1">
        <v>3.3699088415959104</v>
      </c>
      <c r="O240" s="1"/>
    </row>
    <row r="241" spans="2:16" x14ac:dyDescent="0.4">
      <c r="B241">
        <v>7</v>
      </c>
      <c r="C241">
        <v>2018</v>
      </c>
      <c r="D241" s="3" t="s">
        <v>305</v>
      </c>
      <c r="E241" s="1">
        <v>3.2258173089761</v>
      </c>
      <c r="F241" s="1">
        <v>3.2926923403373132</v>
      </c>
      <c r="G241" s="1">
        <v>3.0640277796321445</v>
      </c>
      <c r="H241" s="1">
        <v>3.2585542331258934</v>
      </c>
      <c r="I241" s="1">
        <v>3.1126723967749497</v>
      </c>
      <c r="J241" s="1">
        <v>3.2833088434794369</v>
      </c>
      <c r="K241" s="1">
        <v>3.3824999997249017</v>
      </c>
      <c r="L241" s="1">
        <v>3.4090972161955304</v>
      </c>
      <c r="M241" s="1">
        <v>3.1939062532037497</v>
      </c>
      <c r="N241" s="1">
        <v>3.2562282153430342</v>
      </c>
      <c r="O241" s="1"/>
    </row>
    <row r="242" spans="2:16" x14ac:dyDescent="0.4">
      <c r="B242">
        <v>8</v>
      </c>
      <c r="C242">
        <v>2018</v>
      </c>
      <c r="D242" s="3" t="s">
        <v>305</v>
      </c>
      <c r="E242" s="1">
        <v>3.3933215520407201</v>
      </c>
      <c r="F242" s="1">
        <v>3.4070085521437163</v>
      </c>
      <c r="G242" s="1">
        <v>3.2078666687011719</v>
      </c>
      <c r="H242" s="1">
        <v>3.3453521135267517</v>
      </c>
      <c r="I242" s="1">
        <v>3.2098342437111871</v>
      </c>
      <c r="J242" s="1">
        <v>3.4278608241032078</v>
      </c>
      <c r="K242" s="1">
        <v>3.5202857170786177</v>
      </c>
      <c r="L242" s="1">
        <v>3.5333695580130038</v>
      </c>
      <c r="M242" s="1">
        <v>3.2990062073891209</v>
      </c>
      <c r="N242" s="1">
        <v>3.377974681691541</v>
      </c>
      <c r="O242" s="1"/>
    </row>
    <row r="243" spans="2:16" x14ac:dyDescent="0.4">
      <c r="B243">
        <v>9</v>
      </c>
      <c r="C243">
        <v>2018</v>
      </c>
      <c r="D243" s="3" t="s">
        <v>306</v>
      </c>
      <c r="E243" s="1">
        <v>3.2513242181577637</v>
      </c>
      <c r="F243" s="1">
        <v>3.2522857189178467</v>
      </c>
      <c r="G243" s="1">
        <v>3.0275000089948829</v>
      </c>
      <c r="H243" s="1">
        <v>3.1384117827695959</v>
      </c>
      <c r="I243" s="1">
        <v>3.1395967891139369</v>
      </c>
      <c r="J243" s="1">
        <v>3.3508108105208421</v>
      </c>
      <c r="K243" s="1">
        <v>3.3796154008461881</v>
      </c>
      <c r="L243" s="1">
        <v>3.5331578976229618</v>
      </c>
      <c r="M243" s="1">
        <v>3.2263077038985033</v>
      </c>
      <c r="N243" s="1">
        <v>3.2581233159313356</v>
      </c>
      <c r="O243" s="1"/>
    </row>
    <row r="244" spans="2:16" x14ac:dyDescent="0.4">
      <c r="B244">
        <v>10</v>
      </c>
      <c r="C244">
        <v>2018</v>
      </c>
      <c r="D244" s="3" t="s">
        <v>306</v>
      </c>
      <c r="E244" s="1">
        <v>3.2157488076583198</v>
      </c>
      <c r="F244" s="1">
        <v>3.3339603867861305</v>
      </c>
      <c r="G244" s="1">
        <v>3.11892215648811</v>
      </c>
      <c r="H244" s="1">
        <v>3.196198842678851</v>
      </c>
      <c r="I244" s="1">
        <v>3.2471874915063381</v>
      </c>
      <c r="J244" s="1">
        <v>3.4020679085342973</v>
      </c>
      <c r="K244" s="1">
        <v>3.4345631205919878</v>
      </c>
      <c r="L244" s="1">
        <v>3.6314673993898476</v>
      </c>
      <c r="M244" s="1">
        <v>3.3452984913071591</v>
      </c>
      <c r="N244" s="1">
        <v>3.3297761728137321</v>
      </c>
      <c r="O244" s="1"/>
    </row>
    <row r="245" spans="2:16" x14ac:dyDescent="0.4">
      <c r="B245">
        <v>11</v>
      </c>
      <c r="C245">
        <v>2018</v>
      </c>
      <c r="D245" s="3" t="s">
        <v>306</v>
      </c>
      <c r="E245" s="1">
        <v>3.2613793110025342</v>
      </c>
      <c r="F245" s="1">
        <v>3.3904064903414346</v>
      </c>
      <c r="G245" s="1">
        <v>3.1675111262003579</v>
      </c>
      <c r="H245" s="1">
        <v>3.3550230303118305</v>
      </c>
      <c r="I245" s="1">
        <v>3.2518131811540205</v>
      </c>
      <c r="J245" s="1">
        <v>3.4208831081142672</v>
      </c>
      <c r="K245" s="1">
        <v>3.436287840207418</v>
      </c>
      <c r="L245" s="1">
        <v>3.6324423952586091</v>
      </c>
      <c r="M245" s="1">
        <v>3.3489325676071511</v>
      </c>
      <c r="N245" s="1">
        <v>3.3608824970662257</v>
      </c>
      <c r="O245" s="1"/>
    </row>
    <row r="246" spans="2:16" x14ac:dyDescent="0.4">
      <c r="B246">
        <v>12</v>
      </c>
      <c r="C246">
        <v>2018</v>
      </c>
      <c r="D246" s="3" t="s">
        <v>306</v>
      </c>
      <c r="E246" s="1">
        <v>3.3723684277450827</v>
      </c>
      <c r="F246" s="1">
        <v>3.5102000045776367</v>
      </c>
      <c r="G246" s="1">
        <v>3.2662941035102397</v>
      </c>
      <c r="H246" s="1">
        <v>3.4680701933409037</v>
      </c>
      <c r="I246" s="1">
        <v>3.3764516345916258</v>
      </c>
      <c r="J246" s="1">
        <v>3.5078915680747436</v>
      </c>
      <c r="K246" s="1">
        <v>3.5482178395337396</v>
      </c>
      <c r="L246" s="1">
        <v>3.7336649158238115</v>
      </c>
      <c r="M246" s="1">
        <v>3.4881617672303142</v>
      </c>
      <c r="N246" s="1">
        <v>3.475479721178643</v>
      </c>
      <c r="O246" s="1"/>
    </row>
    <row r="247" spans="2:16" x14ac:dyDescent="0.4">
      <c r="B247">
        <v>1</v>
      </c>
      <c r="C247">
        <v>2019</v>
      </c>
      <c r="D247" s="3" t="s">
        <v>306</v>
      </c>
      <c r="E247" s="1">
        <v>3.3933708051617226</v>
      </c>
      <c r="F247" s="1">
        <v>3.532096758965523</v>
      </c>
      <c r="G247" s="1">
        <v>3.2890232352323312</v>
      </c>
      <c r="H247" s="1">
        <v>3.4855050595119748</v>
      </c>
      <c r="I247" s="1">
        <v>3.3820000235239664</v>
      </c>
      <c r="J247" s="1">
        <v>3.4984468556230008</v>
      </c>
      <c r="K247" s="1">
        <v>3.5078095617748444</v>
      </c>
      <c r="L247" s="1">
        <v>3.7408823405995086</v>
      </c>
      <c r="M247" s="1">
        <v>3.5031875312328338</v>
      </c>
      <c r="N247" s="1">
        <v>3.4773631320985334</v>
      </c>
      <c r="O247" s="1"/>
    </row>
    <row r="248" spans="2:16" x14ac:dyDescent="0.4">
      <c r="B248">
        <v>2</v>
      </c>
      <c r="C248">
        <v>2019</v>
      </c>
      <c r="D248" s="3" t="s">
        <v>306</v>
      </c>
      <c r="E248" s="1">
        <v>3.3905106372021616</v>
      </c>
      <c r="F248" s="1">
        <v>3.5239000010490416</v>
      </c>
      <c r="G248" s="1">
        <v>3.275116273137026</v>
      </c>
      <c r="H248" s="1">
        <v>3.4919318231669338</v>
      </c>
      <c r="I248" s="1">
        <v>3.3499342030600499</v>
      </c>
      <c r="J248" s="1">
        <v>3.4936363719473813</v>
      </c>
      <c r="K248" s="1">
        <v>3.5347368633537961</v>
      </c>
      <c r="L248" s="1">
        <v>3.6921818155230897</v>
      </c>
      <c r="M248" s="1">
        <v>3.4569697127197729</v>
      </c>
      <c r="N248" s="1">
        <v>3.4627539969861698</v>
      </c>
      <c r="O248" s="1"/>
    </row>
    <row r="249" spans="2:16" x14ac:dyDescent="0.4">
      <c r="B249">
        <v>3</v>
      </c>
      <c r="C249">
        <v>2019</v>
      </c>
      <c r="D249" s="3" t="s">
        <v>306</v>
      </c>
      <c r="E249" s="1">
        <v>3.3478672967702856</v>
      </c>
      <c r="F249" s="1">
        <v>3.5126262602179943</v>
      </c>
      <c r="G249" s="1">
        <v>3.2460000106266569</v>
      </c>
      <c r="H249" s="1">
        <v>3.4766279167907181</v>
      </c>
      <c r="I249" s="1">
        <v>3.2746773958206177</v>
      </c>
      <c r="J249" s="1">
        <v>3.4456088578129167</v>
      </c>
      <c r="K249" s="1">
        <v>3.4883333285649618</v>
      </c>
      <c r="L249" s="1">
        <v>3.6250704342210796</v>
      </c>
      <c r="M249" s="1">
        <v>3.3676377731984055</v>
      </c>
      <c r="N249" s="1">
        <v>3.4150242878280523</v>
      </c>
      <c r="O249" s="1"/>
    </row>
    <row r="250" spans="2:16" x14ac:dyDescent="0.4">
      <c r="B250">
        <v>4</v>
      </c>
      <c r="C250">
        <v>2019</v>
      </c>
      <c r="D250" s="3" t="s">
        <v>306</v>
      </c>
      <c r="E250" s="1">
        <v>3.2606355770159574</v>
      </c>
      <c r="F250" s="1">
        <v>3.4283838392508152</v>
      </c>
      <c r="G250" s="1">
        <v>3.1563068398020486</v>
      </c>
      <c r="H250" s="1">
        <v>3.378342868259975</v>
      </c>
      <c r="I250" s="1">
        <v>3.1395238370311502</v>
      </c>
      <c r="J250" s="1">
        <v>3.340573238719041</v>
      </c>
      <c r="K250" s="1">
        <v>3.4232499678929647</v>
      </c>
      <c r="L250" s="1">
        <v>3.491333325703939</v>
      </c>
      <c r="M250" s="1">
        <v>3.2282481767835409</v>
      </c>
      <c r="N250" s="1">
        <v>3.3094272832919578</v>
      </c>
      <c r="O250" s="1"/>
    </row>
    <row r="251" spans="2:16" x14ac:dyDescent="0.4">
      <c r="B251">
        <v>5</v>
      </c>
      <c r="C251">
        <v>2019</v>
      </c>
      <c r="D251" s="3" t="s">
        <v>306</v>
      </c>
      <c r="E251" s="1">
        <v>3.4643283504158702</v>
      </c>
      <c r="F251" s="1">
        <v>3.6324000053405761</v>
      </c>
      <c r="G251" s="1">
        <v>3.3804017805627415</v>
      </c>
      <c r="H251" s="1">
        <v>3.5798139705214389</v>
      </c>
      <c r="I251" s="1">
        <v>3.3314102781124606</v>
      </c>
      <c r="J251" s="1">
        <v>3.5310192909450899</v>
      </c>
      <c r="K251" s="1">
        <v>3.6205983019282675</v>
      </c>
      <c r="L251" s="1">
        <v>3.647469885377999</v>
      </c>
      <c r="M251" s="1">
        <v>3.4306097713912407</v>
      </c>
      <c r="N251" s="1">
        <v>3.5053003403183087</v>
      </c>
      <c r="O251" s="1"/>
    </row>
    <row r="252" spans="2:16" x14ac:dyDescent="0.4">
      <c r="B252">
        <v>6</v>
      </c>
      <c r="C252">
        <v>2019</v>
      </c>
      <c r="D252" s="3" t="s">
        <v>306</v>
      </c>
      <c r="E252" s="1">
        <v>4.0149762946847494</v>
      </c>
      <c r="F252" s="1">
        <v>4.1605319063714212</v>
      </c>
      <c r="G252" s="1">
        <v>3.9103550713443194</v>
      </c>
      <c r="H252" s="1">
        <v>4.1074699220887148</v>
      </c>
      <c r="I252" s="1">
        <v>3.8881633103299302</v>
      </c>
      <c r="J252" s="1">
        <v>4.0718794198746373</v>
      </c>
      <c r="K252" s="1">
        <v>4.1984111772519404</v>
      </c>
      <c r="L252" s="1">
        <v>4.1950359944816977</v>
      </c>
      <c r="M252" s="1">
        <v>3.9778677242643692</v>
      </c>
      <c r="N252" s="1">
        <v>4.0483115259981579</v>
      </c>
      <c r="O252" s="1"/>
    </row>
    <row r="253" spans="2:16" x14ac:dyDescent="0.4">
      <c r="B253">
        <v>7</v>
      </c>
      <c r="C253">
        <v>2019</v>
      </c>
      <c r="D253" s="3" t="s">
        <v>306</v>
      </c>
      <c r="E253" s="1">
        <v>3.9906400260925294</v>
      </c>
      <c r="F253" s="1">
        <v>4.1637096808802694</v>
      </c>
      <c r="G253" s="1">
        <v>3.9005023104959426</v>
      </c>
      <c r="H253" s="1">
        <v>4.1380382759148997</v>
      </c>
      <c r="I253" s="1">
        <v>3.8163975084790533</v>
      </c>
      <c r="J253" s="1">
        <v>4.0133073137452202</v>
      </c>
      <c r="K253" s="1">
        <v>4.1464084823366623</v>
      </c>
      <c r="L253" s="1">
        <v>4.1775294177672446</v>
      </c>
      <c r="M253" s="1">
        <v>3.9180488077605644</v>
      </c>
      <c r="N253" s="1">
        <v>4.020899632443979</v>
      </c>
      <c r="O253" s="1"/>
    </row>
    <row r="254" spans="2:16" x14ac:dyDescent="0.4">
      <c r="B254">
        <v>8</v>
      </c>
      <c r="C254">
        <v>2019</v>
      </c>
      <c r="D254" s="3" t="s">
        <v>306</v>
      </c>
      <c r="E254" s="1">
        <v>3.4730836914499426</v>
      </c>
      <c r="F254" s="1">
        <v>3.6518000102043153</v>
      </c>
      <c r="G254" s="1">
        <v>3.3795027772366013</v>
      </c>
      <c r="H254" s="1">
        <v>3.6283333471843173</v>
      </c>
      <c r="I254" s="1">
        <v>3.2674324286950602</v>
      </c>
      <c r="J254" s="1">
        <v>3.5066556188444427</v>
      </c>
      <c r="K254" s="1">
        <v>3.6714654914264022</v>
      </c>
      <c r="L254" s="1">
        <v>3.6556129117165841</v>
      </c>
      <c r="M254" s="1">
        <v>3.371185212665134</v>
      </c>
      <c r="N254" s="1">
        <v>3.5019778083260937</v>
      </c>
      <c r="O254" s="1"/>
    </row>
    <row r="255" spans="2:16" x14ac:dyDescent="0.4">
      <c r="B255">
        <v>9</v>
      </c>
      <c r="C255">
        <v>2019</v>
      </c>
      <c r="D255" s="3" t="s">
        <v>307</v>
      </c>
      <c r="E255" s="1">
        <v>3.3498437541226544</v>
      </c>
      <c r="F255" s="1">
        <v>3.3902000188827515</v>
      </c>
      <c r="G255" s="1">
        <v>3.2511931698430669</v>
      </c>
      <c r="H255" s="1">
        <v>3.4401176677030674</v>
      </c>
      <c r="I255" s="1">
        <v>3.2467424074808755</v>
      </c>
      <c r="J255" s="1">
        <v>3.4381666692097981</v>
      </c>
      <c r="K255" s="1">
        <v>3.5267924677650884</v>
      </c>
      <c r="L255" s="1">
        <v>3.5987116617659116</v>
      </c>
      <c r="M255" s="1">
        <v>3.2781102338175137</v>
      </c>
      <c r="N255" s="1">
        <v>3.3942633047598285</v>
      </c>
      <c r="O255" s="1"/>
      <c r="P255" s="1"/>
    </row>
    <row r="256" spans="2:16" x14ac:dyDescent="0.4">
      <c r="B256">
        <v>10</v>
      </c>
      <c r="C256">
        <v>2019</v>
      </c>
      <c r="D256" s="3" t="s">
        <v>307</v>
      </c>
      <c r="E256" s="1">
        <v>3.5339768319516569</v>
      </c>
      <c r="F256" s="1">
        <v>3.6171428596272186</v>
      </c>
      <c r="G256" s="1">
        <v>3.5024882582991337</v>
      </c>
      <c r="H256" s="1">
        <v>3.579834723275555</v>
      </c>
      <c r="I256" s="1">
        <v>3.4177273186770352</v>
      </c>
      <c r="J256" s="1">
        <v>3.690942044419367</v>
      </c>
      <c r="K256" s="1">
        <v>3.7843704029365823</v>
      </c>
      <c r="L256" s="1">
        <v>3.8623744309220682</v>
      </c>
      <c r="M256" s="1">
        <v>3.5223353580086529</v>
      </c>
      <c r="N256" s="1">
        <v>3.6201206935478707</v>
      </c>
      <c r="O256" s="1"/>
    </row>
    <row r="257" spans="2:15" x14ac:dyDescent="0.4">
      <c r="B257">
        <v>11</v>
      </c>
      <c r="C257">
        <v>2019</v>
      </c>
      <c r="D257" s="3" t="s">
        <v>307</v>
      </c>
      <c r="E257" s="1">
        <v>3.4240789591220389</v>
      </c>
      <c r="F257" s="1">
        <v>3.514444452343565</v>
      </c>
      <c r="G257" s="1">
        <v>3.3138636431910773</v>
      </c>
      <c r="H257" s="1">
        <v>3.4960897549604759</v>
      </c>
      <c r="I257" s="1">
        <v>3.2479054202904574</v>
      </c>
      <c r="J257" s="1">
        <v>3.5400606054248231</v>
      </c>
      <c r="K257" s="1">
        <v>3.6434999903043113</v>
      </c>
      <c r="L257" s="1">
        <v>3.6788108155534074</v>
      </c>
      <c r="M257" s="1">
        <v>3.3471831016137568</v>
      </c>
      <c r="N257" s="1">
        <v>3.471755055917634</v>
      </c>
      <c r="O257" s="1"/>
    </row>
    <row r="258" spans="2:15" x14ac:dyDescent="0.4">
      <c r="B258">
        <v>12</v>
      </c>
      <c r="C258">
        <v>2019</v>
      </c>
      <c r="D258" s="3" t="s">
        <v>307</v>
      </c>
      <c r="E258" s="1">
        <v>3.4847087269847834</v>
      </c>
      <c r="F258" s="1">
        <v>3.6243000149726869</v>
      </c>
      <c r="G258" s="1">
        <v>3.3610465110734453</v>
      </c>
      <c r="H258" s="1">
        <v>3.5712500242959884</v>
      </c>
      <c r="I258" s="1">
        <v>3.3788976631765291</v>
      </c>
      <c r="J258" s="1">
        <v>3.6049505074818931</v>
      </c>
      <c r="K258" s="1">
        <v>3.7122115630369921</v>
      </c>
      <c r="L258" s="1">
        <v>3.7175000054495677</v>
      </c>
      <c r="M258" s="1">
        <v>3.4328676514765797</v>
      </c>
      <c r="N258" s="1">
        <v>3.5357633151260077</v>
      </c>
      <c r="O258" s="1"/>
    </row>
    <row r="259" spans="2:15" x14ac:dyDescent="0.4">
      <c r="B259">
        <v>1</v>
      </c>
      <c r="C259">
        <v>2020</v>
      </c>
      <c r="D259" s="3" t="s">
        <v>307</v>
      </c>
      <c r="E259" s="1">
        <v>3.5748648606672249</v>
      </c>
      <c r="F259" s="1">
        <v>3.7005600357055664</v>
      </c>
      <c r="G259" s="1">
        <v>3.4605140229251896</v>
      </c>
      <c r="H259" s="1">
        <v>3.6665384792364559</v>
      </c>
      <c r="I259" s="1">
        <v>3.4810937624424696</v>
      </c>
      <c r="J259" s="1">
        <v>3.6750396103217295</v>
      </c>
      <c r="K259" s="1">
        <v>3.7846923534686749</v>
      </c>
      <c r="L259" s="1">
        <v>3.7843421258424459</v>
      </c>
      <c r="M259" s="1">
        <v>3.5190845157059147</v>
      </c>
      <c r="N259" s="1">
        <v>3.6252216650414342</v>
      </c>
      <c r="O259" s="1"/>
    </row>
    <row r="260" spans="2:15" x14ac:dyDescent="0.4">
      <c r="B260">
        <v>2</v>
      </c>
      <c r="C260">
        <v>2020</v>
      </c>
      <c r="D260" s="3" t="s">
        <v>307</v>
      </c>
      <c r="E260" s="1">
        <v>3.521067950332049</v>
      </c>
      <c r="F260" s="1">
        <v>3.6813000154495241</v>
      </c>
      <c r="G260" s="1">
        <v>3.408313963302346</v>
      </c>
      <c r="H260" s="1">
        <v>3.6384795506795249</v>
      </c>
      <c r="I260" s="1">
        <v>3.3678472472561731</v>
      </c>
      <c r="J260" s="1">
        <v>3.6303662085197339</v>
      </c>
      <c r="K260" s="1">
        <v>3.7369166692097981</v>
      </c>
      <c r="L260" s="1">
        <v>3.723310816932369</v>
      </c>
      <c r="M260" s="1">
        <v>3.467832175168124</v>
      </c>
      <c r="N260" s="1">
        <v>3.5734509391001663</v>
      </c>
      <c r="O260" s="1"/>
    </row>
    <row r="261" spans="2:15" x14ac:dyDescent="0.4">
      <c r="B261">
        <v>3</v>
      </c>
      <c r="C261">
        <v>2020</v>
      </c>
      <c r="D261" s="3" t="s">
        <v>307</v>
      </c>
      <c r="E261" s="1">
        <v>3.3182017771821273</v>
      </c>
      <c r="F261" s="1">
        <v>3.448500018119812</v>
      </c>
      <c r="G261" s="1">
        <v>3.218953481940336</v>
      </c>
      <c r="H261" s="1">
        <v>3.4013772638971935</v>
      </c>
      <c r="I261" s="1">
        <v>3.2091803511635204</v>
      </c>
      <c r="J261" s="1">
        <v>3.4294230846258311</v>
      </c>
      <c r="K261" s="1">
        <v>3.5628333389759064</v>
      </c>
      <c r="L261" s="1">
        <v>3.5603225904126323</v>
      </c>
      <c r="M261" s="1">
        <v>3.277573534670998</v>
      </c>
      <c r="N261" s="1">
        <v>3.3756651025137172</v>
      </c>
      <c r="O261" s="1"/>
    </row>
    <row r="262" spans="2:15" x14ac:dyDescent="0.4">
      <c r="B262">
        <v>4</v>
      </c>
      <c r="C262">
        <v>2020</v>
      </c>
      <c r="D262" s="3" t="s">
        <v>307</v>
      </c>
      <c r="E262" s="1">
        <v>2.9018115936845974</v>
      </c>
      <c r="F262" s="1">
        <v>2.9789091088555075</v>
      </c>
      <c r="G262" s="1">
        <v>2.7785581566566644</v>
      </c>
      <c r="H262" s="1">
        <v>2.9613567932167246</v>
      </c>
      <c r="I262" s="1">
        <v>2.7937499962069769</v>
      </c>
      <c r="J262" s="1">
        <v>3.0304846994730892</v>
      </c>
      <c r="K262" s="1">
        <v>3.1574657616549975</v>
      </c>
      <c r="L262" s="1">
        <v>3.1970198722864618</v>
      </c>
      <c r="M262" s="1">
        <v>2.9059090952981603</v>
      </c>
      <c r="N262" s="1">
        <v>2.9604073935782762</v>
      </c>
      <c r="O262" s="1"/>
    </row>
    <row r="263" spans="2:15" x14ac:dyDescent="0.4">
      <c r="B263">
        <v>5</v>
      </c>
      <c r="C263">
        <v>2020</v>
      </c>
      <c r="D263" s="3" t="s">
        <v>307</v>
      </c>
      <c r="E263" s="1">
        <v>2.8204326732800555</v>
      </c>
      <c r="F263" s="1">
        <v>2.9256701002415921</v>
      </c>
      <c r="G263" s="1">
        <v>2.6852325561434722</v>
      </c>
      <c r="H263" s="1">
        <v>2.9123214426494779</v>
      </c>
      <c r="I263" s="1">
        <v>2.776637909741237</v>
      </c>
      <c r="J263" s="1">
        <v>2.9606885355026997</v>
      </c>
      <c r="K263" s="1">
        <v>3.1093333542346953</v>
      </c>
      <c r="L263" s="1">
        <v>3.1674999960007204</v>
      </c>
      <c r="M263" s="1">
        <v>2.8791911637081817</v>
      </c>
      <c r="N263" s="1">
        <v>2.9074204695175299</v>
      </c>
      <c r="O263" s="1"/>
    </row>
    <row r="264" spans="2:15" x14ac:dyDescent="0.4">
      <c r="B264">
        <v>6</v>
      </c>
      <c r="C264">
        <v>2020</v>
      </c>
      <c r="D264" s="3" t="s">
        <v>307</v>
      </c>
      <c r="E264" s="1">
        <v>2.9827631806072437</v>
      </c>
      <c r="F264" s="1">
        <v>3.079789470371447</v>
      </c>
      <c r="G264" s="1">
        <v>2.8549404740333557</v>
      </c>
      <c r="H264" s="1">
        <v>3.057616271251856</v>
      </c>
      <c r="I264" s="1">
        <v>2.9393055770132275</v>
      </c>
      <c r="J264" s="1">
        <v>3.0798095233856686</v>
      </c>
      <c r="K264" s="1">
        <v>3.1313333113988242</v>
      </c>
      <c r="L264" s="1">
        <v>3.2972441001201238</v>
      </c>
      <c r="M264" s="1">
        <v>3.0099305692646237</v>
      </c>
      <c r="N264" s="1">
        <v>3.0400066134634982</v>
      </c>
      <c r="O264" s="1"/>
    </row>
    <row r="265" spans="2:15" x14ac:dyDescent="0.4">
      <c r="B265">
        <v>7</v>
      </c>
      <c r="C265">
        <v>2020</v>
      </c>
      <c r="D265" s="3" t="s">
        <v>307</v>
      </c>
      <c r="E265" s="1">
        <v>3.1252612044562156</v>
      </c>
      <c r="F265" s="1">
        <v>3.1396748127976086</v>
      </c>
      <c r="G265" s="1">
        <v>2.9559523786817277</v>
      </c>
      <c r="H265" s="1">
        <v>3.0946632209837128</v>
      </c>
      <c r="I265" s="1">
        <v>3.1563975203851737</v>
      </c>
      <c r="J265" s="1">
        <v>3.3001617324962771</v>
      </c>
      <c r="K265" s="1">
        <v>3.3736666790644327</v>
      </c>
      <c r="L265" s="1">
        <v>3.4692715272208714</v>
      </c>
      <c r="M265" s="1">
        <v>3.1455882310867311</v>
      </c>
      <c r="N265" s="1">
        <v>3.1936394052500185</v>
      </c>
      <c r="O265" s="1"/>
    </row>
    <row r="266" spans="2:15" x14ac:dyDescent="0.4">
      <c r="B266">
        <v>8</v>
      </c>
      <c r="C266">
        <v>2020</v>
      </c>
      <c r="D266" s="3" t="s">
        <v>307</v>
      </c>
      <c r="E266" s="1">
        <v>3.0622467164951273</v>
      </c>
      <c r="F266" s="1">
        <v>3.0106060817988234</v>
      </c>
      <c r="G266" s="1">
        <v>2.8790476009959267</v>
      </c>
      <c r="H266" s="1">
        <v>2.965647067743189</v>
      </c>
      <c r="I266" s="1">
        <v>3.0300000241824558</v>
      </c>
      <c r="J266" s="1">
        <v>3.2419760576979129</v>
      </c>
      <c r="K266" s="1">
        <v>3.3244444406949558</v>
      </c>
      <c r="L266" s="1">
        <v>3.4228333274523419</v>
      </c>
      <c r="M266" s="1">
        <v>3.0770212893790387</v>
      </c>
      <c r="N266" s="1">
        <v>3.1145118816232302</v>
      </c>
      <c r="O266" s="1"/>
    </row>
    <row r="267" spans="2:15" x14ac:dyDescent="0.4">
      <c r="B267">
        <v>9</v>
      </c>
      <c r="C267">
        <v>2020</v>
      </c>
      <c r="D267" s="3" t="s">
        <v>308</v>
      </c>
      <c r="E267" s="1">
        <v>3.3922142752579281</v>
      </c>
      <c r="F267" s="1">
        <v>3.3310434963392175</v>
      </c>
      <c r="G267" s="1">
        <v>3.2485848946391411</v>
      </c>
      <c r="H267" s="1">
        <v>3.3228125050663948</v>
      </c>
      <c r="I267" s="1">
        <v>3.4173214251086828</v>
      </c>
      <c r="J267" s="1">
        <v>3.5368131838002048</v>
      </c>
      <c r="K267" s="1">
        <v>3.6291489330589348</v>
      </c>
      <c r="L267" s="1">
        <v>3.7976623448458584</v>
      </c>
      <c r="M267" s="1">
        <v>3.5580790904955677</v>
      </c>
      <c r="N267" s="1">
        <v>3.4702415155089401</v>
      </c>
      <c r="O267" s="1"/>
    </row>
    <row r="268" spans="2:15" x14ac:dyDescent="0.4">
      <c r="B268">
        <v>10</v>
      </c>
      <c r="C268">
        <v>2020</v>
      </c>
      <c r="D268" s="3" t="s">
        <v>308</v>
      </c>
      <c r="E268" s="1">
        <v>3.7671052593933907</v>
      </c>
      <c r="F268" s="1">
        <v>3.7130999994277953</v>
      </c>
      <c r="G268" s="1">
        <v>3.6392682732605355</v>
      </c>
      <c r="H268" s="1">
        <v>3.662580647776204</v>
      </c>
      <c r="I268" s="1">
        <v>3.9647580750526918</v>
      </c>
      <c r="J268" s="1">
        <v>3.9514687612652777</v>
      </c>
      <c r="K268" s="1">
        <v>3.9628448547988104</v>
      </c>
      <c r="L268" s="1">
        <v>4.1955696299106258</v>
      </c>
      <c r="M268" s="1">
        <v>4.0891911843243767</v>
      </c>
      <c r="N268" s="1">
        <v>3.8884557869969583</v>
      </c>
      <c r="O268" s="1"/>
    </row>
    <row r="269" spans="2:15" x14ac:dyDescent="0.4">
      <c r="B269">
        <v>11</v>
      </c>
      <c r="C269">
        <v>2020</v>
      </c>
      <c r="D269" s="3" t="s">
        <v>308</v>
      </c>
      <c r="E269" s="1">
        <v>3.9677533158121654</v>
      </c>
      <c r="F269" s="1">
        <v>3.9264000272750854</v>
      </c>
      <c r="G269" s="1">
        <v>3.8509756326675415</v>
      </c>
      <c r="H269" s="1">
        <v>3.8993750280804105</v>
      </c>
      <c r="I269" s="1">
        <v>4.2009285841669355</v>
      </c>
      <c r="J269" s="1">
        <v>4.1830356816450758</v>
      </c>
      <c r="K269" s="1">
        <v>4.1746087385260537</v>
      </c>
      <c r="L269" s="1">
        <v>4.4653448154186384</v>
      </c>
      <c r="M269" s="1">
        <v>4.3145454146645283</v>
      </c>
      <c r="N269" s="1">
        <v>4.117984446626318</v>
      </c>
      <c r="O269" s="1"/>
    </row>
    <row r="270" spans="2:15" x14ac:dyDescent="0.4">
      <c r="B270">
        <v>12</v>
      </c>
      <c r="C270">
        <v>2020</v>
      </c>
      <c r="D270" s="3" t="s">
        <v>308</v>
      </c>
      <c r="E270" s="1">
        <v>4.2049077568898783</v>
      </c>
      <c r="F270" s="1">
        <v>4.1348780887882883</v>
      </c>
      <c r="G270" s="1">
        <v>4.0992380948293778</v>
      </c>
      <c r="H270" s="1">
        <v>4.1429069776867715</v>
      </c>
      <c r="I270" s="1">
        <v>4.3781290238903416</v>
      </c>
      <c r="J270" s="1">
        <v>4.3978638593020012</v>
      </c>
      <c r="K270" s="1">
        <v>4.3226811851280322</v>
      </c>
      <c r="L270" s="1">
        <v>4.7036966848147426</v>
      </c>
      <c r="M270" s="1">
        <v>4.5396226607028796</v>
      </c>
      <c r="N270" s="1">
        <v>4.3348257463675086</v>
      </c>
      <c r="O270" s="1"/>
    </row>
    <row r="271" spans="2:15" x14ac:dyDescent="0.4">
      <c r="B271">
        <v>1</v>
      </c>
      <c r="C271">
        <v>2021</v>
      </c>
      <c r="D271" s="3" t="s">
        <v>308</v>
      </c>
      <c r="E271" s="1">
        <v>5.0218062022709109</v>
      </c>
      <c r="F271" s="1">
        <v>4.9123232533233336</v>
      </c>
      <c r="G271" s="1">
        <v>4.8613095425424122</v>
      </c>
      <c r="H271" s="1">
        <v>4.8556521733601885</v>
      </c>
      <c r="I271" s="1">
        <v>5.1400847111718129</v>
      </c>
      <c r="J271" s="1">
        <v>5.1892976681125607</v>
      </c>
      <c r="K271" s="1">
        <v>5.2123301376416844</v>
      </c>
      <c r="L271" s="1">
        <v>5.5158277884224391</v>
      </c>
      <c r="M271" s="1">
        <v>5.3245669199725771</v>
      </c>
      <c r="N271" s="1">
        <v>5.1168951124578088</v>
      </c>
      <c r="O271" s="1"/>
    </row>
    <row r="272" spans="2:15" x14ac:dyDescent="0.4">
      <c r="B272">
        <v>2</v>
      </c>
      <c r="C272">
        <v>2021</v>
      </c>
      <c r="D272" s="3" t="s">
        <v>308</v>
      </c>
      <c r="E272" s="1">
        <v>5.3506190504346574</v>
      </c>
      <c r="F272" s="1">
        <v>5.2308602384341665</v>
      </c>
      <c r="G272" s="1">
        <v>5.162229279803622</v>
      </c>
      <c r="H272" s="1">
        <v>5.1289062276482582</v>
      </c>
      <c r="I272" s="1">
        <v>5.5042537326243384</v>
      </c>
      <c r="J272" s="1">
        <v>5.5195769236637995</v>
      </c>
      <c r="K272" s="1">
        <v>5.5240403762971511</v>
      </c>
      <c r="L272" s="1">
        <v>5.858702270129255</v>
      </c>
      <c r="M272" s="1">
        <v>5.6310687392722558</v>
      </c>
      <c r="N272" s="1">
        <v>5.4369099007022088</v>
      </c>
      <c r="O272" s="1"/>
    </row>
    <row r="273" spans="2:15" x14ac:dyDescent="0.4">
      <c r="B273">
        <v>3</v>
      </c>
      <c r="C273">
        <v>2021</v>
      </c>
      <c r="D273" s="3" t="s">
        <v>308</v>
      </c>
      <c r="E273" s="1">
        <v>5.3472047114935446</v>
      </c>
      <c r="F273" s="1">
        <v>5.2689473838136909</v>
      </c>
      <c r="G273" s="1">
        <v>5.1867724701210305</v>
      </c>
      <c r="H273" s="1">
        <v>5.195194801726899</v>
      </c>
      <c r="I273" s="1">
        <v>5.4772307505974407</v>
      </c>
      <c r="J273" s="1">
        <v>5.5024615302452675</v>
      </c>
      <c r="K273" s="1">
        <v>5.5646363691850143</v>
      </c>
      <c r="L273" s="1">
        <v>5.8491764573489915</v>
      </c>
      <c r="M273" s="1">
        <v>5.611168845907434</v>
      </c>
      <c r="N273" s="1">
        <v>5.4438374939560887</v>
      </c>
      <c r="O273" s="1"/>
    </row>
    <row r="274" spans="2:15" x14ac:dyDescent="0.4">
      <c r="B274">
        <v>4</v>
      </c>
      <c r="C274">
        <v>2021</v>
      </c>
      <c r="D274" s="3" t="s">
        <v>308</v>
      </c>
      <c r="E274" s="1">
        <v>6.0607352771011049</v>
      </c>
      <c r="F274" s="1">
        <v>5.9255434844804844</v>
      </c>
      <c r="G274" s="1">
        <v>5.8440972401036158</v>
      </c>
      <c r="H274" s="1">
        <v>5.9297619130876331</v>
      </c>
      <c r="I274" s="1">
        <v>6.140476181393578</v>
      </c>
      <c r="J274" s="1">
        <v>6.187969894337475</v>
      </c>
      <c r="K274" s="1">
        <v>6.2321276563279175</v>
      </c>
      <c r="L274" s="1">
        <v>6.5019379697104753</v>
      </c>
      <c r="M274" s="1">
        <v>6.2520930378936059</v>
      </c>
      <c r="N274" s="1">
        <v>6.1229236573663375</v>
      </c>
      <c r="O274" s="1"/>
    </row>
    <row r="275" spans="2:15" x14ac:dyDescent="0.4">
      <c r="B275">
        <v>5</v>
      </c>
      <c r="C275">
        <v>2021</v>
      </c>
      <c r="D275" s="3" t="s">
        <v>308</v>
      </c>
      <c r="E275" s="1">
        <v>6.8581773377404422</v>
      </c>
      <c r="F275" s="1">
        <v>6.817500010780666</v>
      </c>
      <c r="G275" s="1">
        <v>6.7308450853320911</v>
      </c>
      <c r="H275" s="1">
        <v>6.8412903431923162</v>
      </c>
      <c r="I275" s="1">
        <v>7.0075926074275268</v>
      </c>
      <c r="J275" s="1">
        <v>7.043807689960186</v>
      </c>
      <c r="K275" s="1">
        <v>7.1417441811672475</v>
      </c>
      <c r="L275" s="1">
        <v>7.393409100445834</v>
      </c>
      <c r="M275" s="1">
        <v>7.0816528935077763</v>
      </c>
      <c r="N275" s="1">
        <v>6.9863801318388257</v>
      </c>
      <c r="O275" s="1"/>
    </row>
    <row r="276" spans="2:15" x14ac:dyDescent="0.4">
      <c r="B276">
        <v>6</v>
      </c>
      <c r="C276">
        <v>2021</v>
      </c>
      <c r="D276" s="3" t="s">
        <v>308</v>
      </c>
      <c r="E276" s="1">
        <v>6.685138312253085</v>
      </c>
      <c r="F276" s="1">
        <v>6.6143564280897085</v>
      </c>
      <c r="G276" s="1">
        <v>6.3662499659939815</v>
      </c>
      <c r="H276" s="1">
        <v>6.6296052587659737</v>
      </c>
      <c r="I276" s="1">
        <v>6.7770322553573115</v>
      </c>
      <c r="J276" s="1">
        <v>6.9224660919933783</v>
      </c>
      <c r="K276" s="1">
        <v>6.9884347832721216</v>
      </c>
      <c r="L276" s="1">
        <v>7.2327999986921041</v>
      </c>
      <c r="M276" s="1">
        <v>6.8379874529328735</v>
      </c>
      <c r="N276" s="1">
        <v>6.8033353640651644</v>
      </c>
      <c r="O276" s="1"/>
    </row>
    <row r="277" spans="2:15" x14ac:dyDescent="0.4">
      <c r="B277">
        <v>7</v>
      </c>
      <c r="C277">
        <v>2021</v>
      </c>
      <c r="D277" s="3" t="s">
        <v>308</v>
      </c>
      <c r="E277" s="1">
        <v>6.2200502127259218</v>
      </c>
      <c r="F277" s="1">
        <v>6.2874999979267949</v>
      </c>
      <c r="G277" s="1">
        <v>6.0171942264913651</v>
      </c>
      <c r="H277" s="1">
        <v>6.302741923639851</v>
      </c>
      <c r="I277" s="1">
        <v>6.2072726837312331</v>
      </c>
      <c r="J277" s="1">
        <v>6.4439854673717329</v>
      </c>
      <c r="K277" s="1">
        <v>6.4635713384264992</v>
      </c>
      <c r="L277" s="1">
        <v>6.5586441007711116</v>
      </c>
      <c r="M277" s="1">
        <v>6.2840163707733154</v>
      </c>
      <c r="N277" s="1">
        <v>6.3134397177913142</v>
      </c>
      <c r="O277" s="1"/>
    </row>
    <row r="278" spans="2:15" x14ac:dyDescent="0.4">
      <c r="B278">
        <v>8</v>
      </c>
      <c r="C278">
        <v>2021</v>
      </c>
      <c r="D278" s="3" t="s">
        <v>308</v>
      </c>
      <c r="E278" s="1">
        <v>5.9310256322224939</v>
      </c>
      <c r="F278" s="1">
        <v>6.0431111282772489</v>
      </c>
      <c r="G278" s="1">
        <v>5.8345714262553621</v>
      </c>
      <c r="H278" s="1">
        <v>6.0485714543767335</v>
      </c>
      <c r="I278" s="1">
        <v>5.9580303538929336</v>
      </c>
      <c r="J278" s="1">
        <v>6.03367187269032</v>
      </c>
      <c r="K278" s="1">
        <v>6.1619148761668106</v>
      </c>
      <c r="L278" s="1">
        <v>6.285423723317809</v>
      </c>
      <c r="M278" s="1">
        <v>5.9825954510055421</v>
      </c>
      <c r="N278" s="1">
        <v>6.0178431454826802</v>
      </c>
      <c r="O278" s="1"/>
    </row>
    <row r="279" spans="2:15" x14ac:dyDescent="0.4">
      <c r="B279">
        <v>9</v>
      </c>
      <c r="C279">
        <v>2021</v>
      </c>
      <c r="D279" s="3" t="s">
        <v>309</v>
      </c>
      <c r="E279" s="1">
        <v>5.1483333690746411</v>
      </c>
      <c r="F279" s="1">
        <v>4.9600839975501305</v>
      </c>
      <c r="G279" s="1">
        <v>5.0461375751192605</v>
      </c>
      <c r="H279" s="1">
        <v>5.1327659796315723</v>
      </c>
      <c r="I279" s="1">
        <v>5.2334145956892311</v>
      </c>
      <c r="J279" s="1">
        <v>5.2591900216456144</v>
      </c>
      <c r="K279" s="1">
        <v>5.0963809467497327</v>
      </c>
      <c r="L279" s="1">
        <v>5.5649999984323166</v>
      </c>
      <c r="M279" s="1">
        <v>5.306363632628968</v>
      </c>
      <c r="N279" s="1">
        <v>5.2014247841831862</v>
      </c>
      <c r="O279" s="1"/>
    </row>
    <row r="280" spans="2:15" x14ac:dyDescent="0.4">
      <c r="B280">
        <v>10</v>
      </c>
      <c r="C280">
        <v>2021</v>
      </c>
      <c r="D280" s="3" t="s">
        <v>309</v>
      </c>
      <c r="E280" s="1">
        <v>5.183235306365817</v>
      </c>
      <c r="F280" s="1">
        <v>5.0741666555404663</v>
      </c>
      <c r="G280" s="1">
        <v>5.1290714263916017</v>
      </c>
      <c r="H280" s="1">
        <v>5.0652083406845732</v>
      </c>
      <c r="I280" s="1">
        <v>5.3401785918644498</v>
      </c>
      <c r="J280" s="1">
        <v>5.2889354813483456</v>
      </c>
      <c r="K280" s="1">
        <v>5.1344047273908346</v>
      </c>
      <c r="L280" s="1">
        <v>5.586884059767792</v>
      </c>
      <c r="M280" s="1">
        <v>5.4318319968594846</v>
      </c>
      <c r="N280" s="1">
        <v>5.2634248606218446</v>
      </c>
      <c r="O280" s="1"/>
    </row>
    <row r="281" spans="2:15" x14ac:dyDescent="0.4">
      <c r="B281">
        <v>11</v>
      </c>
      <c r="C281">
        <v>2021</v>
      </c>
      <c r="D281" s="3" t="s">
        <v>309</v>
      </c>
      <c r="E281" s="1">
        <v>5.6609574328077601</v>
      </c>
      <c r="F281" s="1">
        <v>5.57095745776562</v>
      </c>
      <c r="G281" s="1">
        <v>5.5957236478203223</v>
      </c>
      <c r="H281" s="1">
        <v>5.6359663490487746</v>
      </c>
      <c r="I281" s="1">
        <v>5.8313178165938506</v>
      </c>
      <c r="J281" s="1">
        <v>5.7137455653807301</v>
      </c>
      <c r="K281" s="1">
        <v>5.5326041479905443</v>
      </c>
      <c r="L281" s="1">
        <v>6.0589843727648258</v>
      </c>
      <c r="M281" s="1">
        <v>5.9007407223736799</v>
      </c>
      <c r="N281" s="1">
        <v>5.7263368407765185</v>
      </c>
      <c r="O281" s="1"/>
    </row>
    <row r="282" spans="2:15" x14ac:dyDescent="0.4">
      <c r="B282">
        <v>12</v>
      </c>
      <c r="C282">
        <v>2021</v>
      </c>
      <c r="D282" s="3" t="s">
        <v>309</v>
      </c>
      <c r="E282" s="1">
        <v>5.8655823339898898</v>
      </c>
      <c r="F282" s="1">
        <v>5.752857160167534</v>
      </c>
      <c r="G282" s="1">
        <v>5.7724737142261704</v>
      </c>
      <c r="H282" s="1">
        <v>5.8677397362173416</v>
      </c>
      <c r="I282" s="1">
        <v>6.0181102602500616</v>
      </c>
      <c r="J282" s="1">
        <v>5.9128732452929862</v>
      </c>
      <c r="K282" s="1">
        <v>5.7250467416282014</v>
      </c>
      <c r="L282" s="1">
        <v>6.2575428526742121</v>
      </c>
      <c r="M282" s="1">
        <v>6.1016560360124918</v>
      </c>
      <c r="N282" s="1">
        <v>5.9246523161668048</v>
      </c>
      <c r="O282" s="1"/>
    </row>
    <row r="283" spans="2:15" x14ac:dyDescent="0.4">
      <c r="B283">
        <v>1</v>
      </c>
      <c r="C283">
        <v>2022</v>
      </c>
      <c r="D283" s="3" t="s">
        <v>309</v>
      </c>
      <c r="E283" s="1">
        <v>6.0589552210338082</v>
      </c>
      <c r="F283" s="1">
        <v>5.9600000232458115</v>
      </c>
      <c r="G283" s="1">
        <v>5.9059868141224507</v>
      </c>
      <c r="H283" s="1">
        <v>6.0119827451377077</v>
      </c>
      <c r="I283" s="1">
        <v>6.2246999406814574</v>
      </c>
      <c r="J283" s="1">
        <v>6.1285213848960076</v>
      </c>
      <c r="K283" s="1">
        <v>5.9991666816529774</v>
      </c>
      <c r="L283" s="1">
        <v>6.4673333366711931</v>
      </c>
      <c r="M283" s="1">
        <v>6.3343749605119228</v>
      </c>
      <c r="N283" s="1">
        <v>6.1191546909356616</v>
      </c>
      <c r="O283" s="1"/>
    </row>
    <row r="284" spans="2:15" x14ac:dyDescent="0.4">
      <c r="B284">
        <v>2</v>
      </c>
      <c r="C284">
        <v>2022</v>
      </c>
      <c r="D284" s="3" t="s">
        <v>309</v>
      </c>
      <c r="E284" s="1">
        <v>6.488313949385355</v>
      </c>
      <c r="F284" s="1">
        <v>6.3435789660403605</v>
      </c>
      <c r="G284" s="1">
        <v>6.2461224283490866</v>
      </c>
      <c r="H284" s="1">
        <v>6.3511111389877453</v>
      </c>
      <c r="I284" s="1">
        <v>6.6266666867516255</v>
      </c>
      <c r="J284" s="1">
        <v>6.6157037028559929</v>
      </c>
      <c r="K284" s="1">
        <v>6.4549438122952925</v>
      </c>
      <c r="L284" s="1">
        <v>6.942419367451822</v>
      </c>
      <c r="M284" s="1">
        <v>6.7402963179129145</v>
      </c>
      <c r="N284" s="1">
        <v>6.5465573829007653</v>
      </c>
      <c r="O284" s="1"/>
    </row>
    <row r="285" spans="2:15" x14ac:dyDescent="0.4">
      <c r="B285">
        <v>3</v>
      </c>
      <c r="C285">
        <v>2022</v>
      </c>
      <c r="D285" s="3" t="s">
        <v>309</v>
      </c>
      <c r="E285" s="1">
        <v>7.0831048373253118</v>
      </c>
      <c r="F285" s="1">
        <v>6.9521666606267294</v>
      </c>
      <c r="G285" s="1">
        <v>6.818105276007401</v>
      </c>
      <c r="H285" s="1">
        <v>7.048206885107632</v>
      </c>
      <c r="I285" s="1">
        <v>7.1284297714548659</v>
      </c>
      <c r="J285" s="1">
        <v>7.3211635148750158</v>
      </c>
      <c r="K285" s="1">
        <v>7.1957731492740589</v>
      </c>
      <c r="L285" s="1">
        <v>7.7551333141326904</v>
      </c>
      <c r="M285" s="1">
        <v>7.3219620306280593</v>
      </c>
      <c r="N285" s="1">
        <v>7.1862314112662649</v>
      </c>
      <c r="O285" s="1"/>
    </row>
    <row r="286" spans="2:15" x14ac:dyDescent="0.4">
      <c r="B286">
        <v>4</v>
      </c>
      <c r="C286">
        <v>2022</v>
      </c>
      <c r="D286" s="3" t="s">
        <v>309</v>
      </c>
      <c r="E286" s="1">
        <v>7.7994817431255052</v>
      </c>
      <c r="F286" s="1">
        <v>7.7495454495603386</v>
      </c>
      <c r="G286" s="1">
        <v>7.5363815615051672</v>
      </c>
      <c r="H286" s="1">
        <v>7.8316363811492922</v>
      </c>
      <c r="I286" s="1">
        <v>7.87186046718627</v>
      </c>
      <c r="J286" s="1">
        <v>8.0021370918520027</v>
      </c>
      <c r="K286" s="1">
        <v>7.8408791363894288</v>
      </c>
      <c r="L286" s="1">
        <v>8.4015833139419556</v>
      </c>
      <c r="M286" s="1">
        <v>8.085348824197931</v>
      </c>
      <c r="N286" s="1">
        <v>7.9045439740703856</v>
      </c>
      <c r="O286" s="1"/>
    </row>
    <row r="287" spans="2:15" x14ac:dyDescent="0.4">
      <c r="B287">
        <v>5</v>
      </c>
      <c r="C287">
        <v>2022</v>
      </c>
      <c r="D287" s="3" t="s">
        <v>309</v>
      </c>
      <c r="E287" s="1">
        <v>7.7803932307811268</v>
      </c>
      <c r="F287" s="1">
        <v>7.7485869345457656</v>
      </c>
      <c r="G287" s="1">
        <v>7.5880920824251676</v>
      </c>
      <c r="H287" s="1">
        <v>7.8361260740606635</v>
      </c>
      <c r="I287" s="1">
        <v>7.9697872983648423</v>
      </c>
      <c r="J287" s="1">
        <v>8.0517338745055653</v>
      </c>
      <c r="K287" s="1">
        <v>7.8610714617229647</v>
      </c>
      <c r="L287" s="1">
        <v>8.5295901142182906</v>
      </c>
      <c r="M287" s="1">
        <v>8.2091057281184003</v>
      </c>
      <c r="N287" s="1">
        <v>7.9548421860533303</v>
      </c>
      <c r="O287" s="1"/>
    </row>
    <row r="288" spans="2:15" x14ac:dyDescent="0.4">
      <c r="B288">
        <v>6</v>
      </c>
      <c r="C288">
        <v>2022</v>
      </c>
      <c r="D288" s="3" t="s">
        <v>309</v>
      </c>
      <c r="E288" s="1">
        <v>7.6517535431125152</v>
      </c>
      <c r="F288" s="1">
        <v>7.6419999718666078</v>
      </c>
      <c r="G288" s="1">
        <v>7.5593220500622769</v>
      </c>
      <c r="H288" s="1">
        <v>7.7779021329813069</v>
      </c>
      <c r="I288" s="1">
        <v>7.8628318710664731</v>
      </c>
      <c r="J288" s="1">
        <v>8.0073291811143381</v>
      </c>
      <c r="K288" s="1">
        <v>7.7542726906863129</v>
      </c>
      <c r="L288" s="1">
        <v>8.6825925509134922</v>
      </c>
      <c r="M288" s="1">
        <v>8.1714788423457616</v>
      </c>
      <c r="N288" s="1">
        <v>7.9123733231226607</v>
      </c>
      <c r="O288" s="1"/>
    </row>
    <row r="289" spans="2:15" x14ac:dyDescent="0.4">
      <c r="B289">
        <v>7</v>
      </c>
      <c r="C289">
        <v>2022</v>
      </c>
      <c r="D289" s="3" t="s">
        <v>309</v>
      </c>
      <c r="E289" s="1">
        <v>7.001373628993611</v>
      </c>
      <c r="F289" s="1">
        <v>6.8802105050337943</v>
      </c>
      <c r="G289" s="1">
        <v>6.8381021597089555</v>
      </c>
      <c r="H289" s="1">
        <v>6.9614782830943236</v>
      </c>
      <c r="I289" s="1">
        <v>7.2257407418003785</v>
      </c>
      <c r="J289" s="1">
        <v>7.2867372621924194</v>
      </c>
      <c r="K289" s="1">
        <v>7.2282499492168428</v>
      </c>
      <c r="L289" s="1">
        <v>7.6443750006811957</v>
      </c>
      <c r="M289" s="1">
        <v>7.4136904932203747</v>
      </c>
      <c r="N289" s="1">
        <v>7.1527853774153476</v>
      </c>
      <c r="O289" s="1"/>
    </row>
    <row r="290" spans="2:15" x14ac:dyDescent="0.4">
      <c r="B290">
        <v>8</v>
      </c>
      <c r="C290">
        <v>2022</v>
      </c>
      <c r="D290" s="3" t="s">
        <v>309</v>
      </c>
      <c r="E290" s="1">
        <v>7.1207203723616521</v>
      </c>
      <c r="F290" s="1">
        <v>6.9083193490485186</v>
      </c>
      <c r="G290" s="1">
        <v>7.0584571729387555</v>
      </c>
      <c r="H290" s="1">
        <v>6.9828169446595956</v>
      </c>
      <c r="I290" s="1">
        <v>7.2534722023540077</v>
      </c>
      <c r="J290" s="1">
        <v>7.2921802554019663</v>
      </c>
      <c r="K290" s="1">
        <v>7.2460909236561166</v>
      </c>
      <c r="L290" s="1">
        <v>7.6141304624253427</v>
      </c>
      <c r="M290" s="1">
        <v>7.459527044682889</v>
      </c>
      <c r="N290" s="1">
        <v>7.219929328308007</v>
      </c>
      <c r="O290" s="1"/>
    </row>
    <row r="291" spans="2:15" x14ac:dyDescent="0.4">
      <c r="B291">
        <v>9</v>
      </c>
      <c r="C291">
        <v>2022</v>
      </c>
      <c r="D291" s="3" t="s">
        <v>312</v>
      </c>
      <c r="E291" s="1">
        <v>7.4933182044462727</v>
      </c>
      <c r="F291" s="1">
        <v>7.2758974499172631</v>
      </c>
      <c r="G291" s="1">
        <v>7.3202688232544926</v>
      </c>
      <c r="H291" s="1">
        <v>6.8759854240139031</v>
      </c>
      <c r="I291" s="1">
        <v>7.5760241301662949</v>
      </c>
      <c r="J291" s="1">
        <v>7.6501701024113871</v>
      </c>
      <c r="K291" s="1">
        <v>7.5142857108797347</v>
      </c>
      <c r="L291" s="1">
        <v>8.0097023787952608</v>
      </c>
      <c r="M291" s="1">
        <v>7.8056436009926369</v>
      </c>
      <c r="N291" s="1">
        <v>7.5154564499360399</v>
      </c>
      <c r="O291" s="1"/>
    </row>
    <row r="292" spans="2:15" x14ac:dyDescent="0.4">
      <c r="B292">
        <v>10</v>
      </c>
      <c r="C292">
        <v>2022</v>
      </c>
      <c r="D292" s="3" t="s">
        <v>312</v>
      </c>
      <c r="E292" s="1">
        <v>7.4621100775692444</v>
      </c>
      <c r="F292" s="1">
        <v>7.4468907708881282</v>
      </c>
      <c r="G292" s="1">
        <v>7.4324571446010044</v>
      </c>
      <c r="H292" s="1">
        <v>7.0660293943741745</v>
      </c>
      <c r="I292" s="1">
        <v>7.8468749821186066</v>
      </c>
      <c r="J292" s="1">
        <v>7.7661676635285337</v>
      </c>
      <c r="K292" s="1">
        <v>7.5884027547306481</v>
      </c>
      <c r="L292" s="1">
        <v>8.0477826263593588</v>
      </c>
      <c r="M292" s="1">
        <v>7.9132978763986133</v>
      </c>
      <c r="N292" s="1">
        <v>7.636470585555033</v>
      </c>
      <c r="O292" s="1"/>
    </row>
    <row r="293" spans="2:15" x14ac:dyDescent="0.4">
      <c r="B293">
        <v>11</v>
      </c>
      <c r="C293">
        <v>2022</v>
      </c>
      <c r="D293" s="3" t="s">
        <v>312</v>
      </c>
      <c r="E293" s="1">
        <v>7.5670526437592089</v>
      </c>
      <c r="F293" s="1">
        <v>7.3506081007622388</v>
      </c>
      <c r="G293" s="1">
        <v>7.3110176715175665</v>
      </c>
      <c r="H293" s="1">
        <v>7.0331736724533718</v>
      </c>
      <c r="I293" s="1">
        <v>7.7660638017857329</v>
      </c>
      <c r="J293" s="1">
        <v>7.7001758460423453</v>
      </c>
      <c r="K293" s="1">
        <v>7.4975773305008095</v>
      </c>
      <c r="L293" s="1">
        <v>8.1051121399541604</v>
      </c>
      <c r="M293" s="1">
        <v>7.9593162455110464</v>
      </c>
      <c r="N293" s="1">
        <v>7.5913714868203614</v>
      </c>
      <c r="O293" s="1"/>
    </row>
    <row r="294" spans="2:15" x14ac:dyDescent="0.4">
      <c r="B294">
        <v>12</v>
      </c>
      <c r="C294">
        <v>2022</v>
      </c>
      <c r="D294" s="3" t="s">
        <v>312</v>
      </c>
      <c r="E294" s="1">
        <v>7.3479372289683251</v>
      </c>
      <c r="F294" s="1">
        <v>7.1981355901491844</v>
      </c>
      <c r="G294" s="1">
        <v>6.9576836144183316</v>
      </c>
      <c r="H294" s="1">
        <v>6.8959090854182392</v>
      </c>
      <c r="I294" s="1">
        <v>7.4567187428474426</v>
      </c>
      <c r="J294" s="1">
        <v>7.5644984796054455</v>
      </c>
      <c r="K294" s="1">
        <v>7.403402858310276</v>
      </c>
      <c r="L294" s="1">
        <v>7.9599999994190815</v>
      </c>
      <c r="M294" s="1">
        <v>7.6861956586008491</v>
      </c>
      <c r="N294" s="1">
        <v>7.4099119323378977</v>
      </c>
      <c r="O294" s="1"/>
    </row>
    <row r="295" spans="2:15" x14ac:dyDescent="0.4">
      <c r="B295">
        <v>1</v>
      </c>
      <c r="C295">
        <v>2023</v>
      </c>
      <c r="D295" s="3" t="s">
        <v>312</v>
      </c>
      <c r="E295" s="1">
        <v>7.334954563054171</v>
      </c>
      <c r="F295" s="1">
        <v>7.1973275686132494</v>
      </c>
      <c r="G295" s="1">
        <v>6.9548044977241386</v>
      </c>
      <c r="H295" s="1">
        <v>6.8759848457394224</v>
      </c>
      <c r="I295" s="1">
        <v>7.3965625166893005</v>
      </c>
      <c r="J295" s="1">
        <v>7.5570408341025006</v>
      </c>
      <c r="K295" s="1">
        <v>7.4651428903852191</v>
      </c>
      <c r="L295" s="1">
        <v>7.9487313903979402</v>
      </c>
      <c r="M295" s="1">
        <v>7.5905681794339959</v>
      </c>
      <c r="N295" s="1">
        <v>7.3697805586049565</v>
      </c>
      <c r="O295" s="1"/>
    </row>
    <row r="296" spans="2:15" x14ac:dyDescent="0.4">
      <c r="B296">
        <v>2</v>
      </c>
      <c r="C296">
        <v>2023</v>
      </c>
      <c r="D296" s="3" t="s">
        <v>312</v>
      </c>
      <c r="E296" s="1">
        <v>7.3532272837378763</v>
      </c>
      <c r="F296" s="1">
        <v>7.1954166611035664</v>
      </c>
      <c r="G296" s="1">
        <v>6.9660112241680698</v>
      </c>
      <c r="H296" s="1">
        <v>6.9212878183885058</v>
      </c>
      <c r="I296" s="1">
        <v>7.3767164358452195</v>
      </c>
      <c r="J296" s="1">
        <v>7.6373976587552077</v>
      </c>
      <c r="K296" s="1">
        <v>7.5219867624194414</v>
      </c>
      <c r="L296" s="1">
        <v>8.0256321786463953</v>
      </c>
      <c r="M296" s="1">
        <v>7.6179166783889132</v>
      </c>
      <c r="N296" s="1">
        <v>7.4355067523750096</v>
      </c>
      <c r="O296" s="1"/>
    </row>
    <row r="297" spans="2:15" x14ac:dyDescent="0.4">
      <c r="B297">
        <v>3</v>
      </c>
      <c r="C297">
        <v>2023</v>
      </c>
      <c r="D297" s="3" t="s">
        <v>312</v>
      </c>
      <c r="E297" s="1">
        <v>6.8538345949990411</v>
      </c>
      <c r="F297" s="1">
        <v>6.6418121069069675</v>
      </c>
      <c r="G297" s="1">
        <v>6.4818226551187452</v>
      </c>
      <c r="H297" s="1">
        <v>6.4537804562871051</v>
      </c>
      <c r="I297" s="1">
        <v>6.8594117565315322</v>
      </c>
      <c r="J297" s="1">
        <v>7.120863530629193</v>
      </c>
      <c r="K297" s="1">
        <v>6.9415028770534981</v>
      </c>
      <c r="L297" s="1">
        <v>7.5455905696538492</v>
      </c>
      <c r="M297" s="1">
        <v>7.0468421358811231</v>
      </c>
      <c r="N297" s="1">
        <v>6.8830047850113187</v>
      </c>
      <c r="O297" s="1"/>
    </row>
    <row r="298" spans="2:15" x14ac:dyDescent="0.4">
      <c r="B298">
        <v>4</v>
      </c>
      <c r="C298">
        <v>2023</v>
      </c>
      <c r="D298" s="3" t="s">
        <v>312</v>
      </c>
      <c r="E298" s="1">
        <v>6.9565624935286383</v>
      </c>
      <c r="F298" s="1">
        <v>6.7537069238465408</v>
      </c>
      <c r="G298" s="1">
        <v>6.6255682110786438</v>
      </c>
      <c r="H298" s="1">
        <v>6.6238806140956594</v>
      </c>
      <c r="I298" s="1">
        <v>7.036562517285347</v>
      </c>
      <c r="J298" s="1">
        <v>7.2649698803223757</v>
      </c>
      <c r="K298" s="1">
        <v>7.0648684219310161</v>
      </c>
      <c r="L298" s="1">
        <v>7.7240230489051207</v>
      </c>
      <c r="M298" s="1">
        <v>7.2369473658109964</v>
      </c>
      <c r="N298" s="1">
        <v>7.0641172603432958</v>
      </c>
      <c r="O298" s="1"/>
    </row>
    <row r="299" spans="2:15" x14ac:dyDescent="0.4">
      <c r="B299">
        <v>5</v>
      </c>
      <c r="C299">
        <v>2023</v>
      </c>
      <c r="D299" s="3" t="s">
        <v>312</v>
      </c>
      <c r="E299" s="1">
        <v>6.4270522167433555</v>
      </c>
      <c r="F299" s="1">
        <v>6.2808108072023137</v>
      </c>
      <c r="G299" s="1">
        <v>6.1921126696985089</v>
      </c>
      <c r="H299" s="1">
        <v>6.2531515294855291</v>
      </c>
      <c r="I299" s="1">
        <v>6.5901176396538226</v>
      </c>
      <c r="J299" s="1">
        <v>6.7110773160312718</v>
      </c>
      <c r="K299" s="1">
        <v>6.5231999969482422</v>
      </c>
      <c r="L299" s="1">
        <v>7.1572677216243221</v>
      </c>
      <c r="M299" s="1">
        <v>6.7193333307902021</v>
      </c>
      <c r="N299" s="1">
        <v>6.542922520301711</v>
      </c>
      <c r="O299" s="1"/>
    </row>
    <row r="300" spans="2:15" x14ac:dyDescent="0.4">
      <c r="B300">
        <v>6</v>
      </c>
      <c r="C300">
        <v>2023</v>
      </c>
      <c r="D300" s="3" t="s">
        <v>312</v>
      </c>
      <c r="E300" s="1">
        <v>6.4047085437004876</v>
      </c>
      <c r="F300" s="1">
        <v>6.3753846282632942</v>
      </c>
      <c r="G300" s="1">
        <v>6.1594318097287957</v>
      </c>
      <c r="H300" s="1">
        <v>6.2182812541723251</v>
      </c>
      <c r="I300" s="1">
        <v>6.4448387135741534</v>
      </c>
      <c r="J300" s="1">
        <v>6.6840298951561774</v>
      </c>
      <c r="K300" s="1">
        <v>6.6409091577901469</v>
      </c>
      <c r="L300" s="1">
        <v>6.9674162819054706</v>
      </c>
      <c r="M300" s="1">
        <v>6.5506034596212972</v>
      </c>
      <c r="N300" s="1">
        <v>6.5322050519484538</v>
      </c>
      <c r="O300" s="1"/>
    </row>
    <row r="301" spans="2:15" x14ac:dyDescent="0.4">
      <c r="B301">
        <v>7</v>
      </c>
      <c r="C301">
        <v>2023</v>
      </c>
      <c r="D301" s="3" t="s">
        <v>312</v>
      </c>
      <c r="E301" s="1">
        <v>5.5026601077300574</v>
      </c>
      <c r="F301" s="1">
        <v>5.5931304765784224</v>
      </c>
      <c r="G301" s="1">
        <v>5.3248823895173913</v>
      </c>
      <c r="H301" s="1">
        <v>5.512541028319812</v>
      </c>
      <c r="I301" s="1">
        <v>5.6019444598091974</v>
      </c>
      <c r="J301" s="1">
        <v>5.7542105256465446</v>
      </c>
      <c r="K301" s="1">
        <v>5.8882307639488811</v>
      </c>
      <c r="L301" s="1">
        <v>6.0468235464657054</v>
      </c>
      <c r="M301" s="1">
        <v>5.6907752207083293</v>
      </c>
      <c r="N301" s="1">
        <v>5.6637639842885834</v>
      </c>
      <c r="O301" s="1"/>
    </row>
    <row r="302" spans="2:15" x14ac:dyDescent="0.4">
      <c r="B302">
        <v>8</v>
      </c>
      <c r="C302">
        <v>2023</v>
      </c>
      <c r="D302" s="3" t="s">
        <v>312</v>
      </c>
      <c r="E302" s="1">
        <v>4.9301915625502781</v>
      </c>
      <c r="F302" s="1">
        <v>4.9490209792877407</v>
      </c>
      <c r="G302" s="1">
        <v>4.8994418720866362</v>
      </c>
      <c r="H302" s="1">
        <v>5.063081771322766</v>
      </c>
      <c r="I302" s="1">
        <v>5.1955797361290976</v>
      </c>
      <c r="J302" s="1">
        <v>5.1872839904125829</v>
      </c>
      <c r="K302" s="1">
        <v>4.9669399079077881</v>
      </c>
      <c r="L302" s="1">
        <v>5.5734801703178034</v>
      </c>
      <c r="M302" s="1">
        <v>5.2687151019133669</v>
      </c>
      <c r="N302" s="1">
        <v>5.133799606959025</v>
      </c>
      <c r="O302" s="1"/>
    </row>
    <row r="303" spans="2:15" x14ac:dyDescent="0.4">
      <c r="B303">
        <v>9</v>
      </c>
      <c r="C303">
        <v>2023</v>
      </c>
      <c r="D303" t="s">
        <v>313</v>
      </c>
      <c r="E303" s="1">
        <v>4.6631507046146483</v>
      </c>
      <c r="F303" s="1">
        <v>4.6147107526290512</v>
      </c>
      <c r="G303" s="1">
        <v>4.5961452835764964</v>
      </c>
      <c r="H303" s="1">
        <v>4.5659375488758087</v>
      </c>
      <c r="I303" s="1">
        <v>4.6677679078919541</v>
      </c>
      <c r="J303" s="1">
        <v>4.7901418242894165</v>
      </c>
      <c r="K303" s="1">
        <v>4.5667499780654905</v>
      </c>
      <c r="L303" s="1">
        <v>5.0551533933066155</v>
      </c>
      <c r="M303" s="1">
        <v>4.7729655627546643</v>
      </c>
      <c r="N303" s="1">
        <v>4.7170076708704043</v>
      </c>
      <c r="O303" s="1"/>
    </row>
    <row r="304" spans="2:15" x14ac:dyDescent="0.4">
      <c r="B304">
        <v>10</v>
      </c>
      <c r="C304">
        <v>2023</v>
      </c>
      <c r="D304" t="s">
        <v>313</v>
      </c>
      <c r="E304" s="1">
        <v>4.8149999805859158</v>
      </c>
      <c r="F304" s="1">
        <v>4.6548760035806449</v>
      </c>
      <c r="G304" s="1">
        <v>4.6354706006891586</v>
      </c>
      <c r="H304" s="1">
        <v>4.5243999766451974</v>
      </c>
      <c r="I304" s="1">
        <v>4.7031481751689208</v>
      </c>
      <c r="J304" s="1">
        <v>4.9306886210413037</v>
      </c>
      <c r="K304" s="1">
        <v>4.6871969627611563</v>
      </c>
      <c r="L304" s="1">
        <v>5.1479555511474606</v>
      </c>
      <c r="M304" s="1">
        <v>4.8835220366903824</v>
      </c>
      <c r="N304" s="1">
        <v>4.8232383570084441</v>
      </c>
      <c r="O304" s="1"/>
    </row>
    <row r="305" spans="2:15" x14ac:dyDescent="0.4">
      <c r="B305">
        <v>11</v>
      </c>
      <c r="C305">
        <v>2023</v>
      </c>
      <c r="D305" t="s">
        <v>313</v>
      </c>
      <c r="E305" s="1">
        <v>4.6224817550965467</v>
      </c>
      <c r="F305" s="1">
        <v>4.5565161335852835</v>
      </c>
      <c r="G305" s="1">
        <v>4.4898977621788401</v>
      </c>
      <c r="H305" s="1">
        <v>4.3753947709736067</v>
      </c>
      <c r="I305" s="1">
        <v>4.5454545754652758</v>
      </c>
      <c r="J305" s="1">
        <v>4.7063109116875106</v>
      </c>
      <c r="K305" s="1">
        <v>4.5267646957846246</v>
      </c>
      <c r="L305" s="1">
        <v>4.9364785106093798</v>
      </c>
      <c r="M305" s="1">
        <v>4.7151282017047587</v>
      </c>
      <c r="N305" s="1">
        <v>4.6395411875137809</v>
      </c>
      <c r="O305" s="1"/>
    </row>
    <row r="306" spans="2:15" x14ac:dyDescent="0.4">
      <c r="B306">
        <v>12</v>
      </c>
      <c r="C306">
        <v>2023</v>
      </c>
      <c r="D306" t="s">
        <v>313</v>
      </c>
      <c r="E306" s="1">
        <v>4.6313392647675107</v>
      </c>
      <c r="F306" s="1">
        <v>4.5338709777401336</v>
      </c>
      <c r="G306" s="1">
        <v>4.5002273050221531</v>
      </c>
      <c r="H306" s="1">
        <v>4.4450833400090533</v>
      </c>
      <c r="I306" s="1">
        <v>4.5705172645634615</v>
      </c>
      <c r="J306" s="1">
        <v>4.6649666976928721</v>
      </c>
      <c r="K306" s="1">
        <v>4.5374285731996808</v>
      </c>
      <c r="L306" s="1">
        <v>4.9280561703687527</v>
      </c>
      <c r="M306" s="1">
        <v>4.7358333534664574</v>
      </c>
      <c r="N306" s="1">
        <v>4.6301238437690353</v>
      </c>
      <c r="O306" s="1"/>
    </row>
    <row r="307" spans="2:15" x14ac:dyDescent="0.4">
      <c r="B307">
        <v>1</v>
      </c>
      <c r="C307">
        <v>2024</v>
      </c>
      <c r="D307" t="s">
        <v>313</v>
      </c>
      <c r="E307" s="1">
        <v>4.3703636152094063</v>
      </c>
      <c r="F307" s="1">
        <v>4.2902580584249188</v>
      </c>
      <c r="G307" s="1">
        <v>4.23327273347161</v>
      </c>
      <c r="H307" s="1">
        <v>4.2716666412353517</v>
      </c>
      <c r="I307" s="1">
        <v>4.3185517475522799</v>
      </c>
      <c r="J307" s="1">
        <v>4.4125068956170201</v>
      </c>
      <c r="K307" s="1">
        <v>4.2966315570630522</v>
      </c>
      <c r="L307" s="1">
        <v>4.689051162364871</v>
      </c>
      <c r="M307" s="1">
        <v>4.4869231103540779</v>
      </c>
      <c r="N307" s="1">
        <v>4.3841509230218652</v>
      </c>
      <c r="O307" s="1"/>
    </row>
    <row r="308" spans="2:15" x14ac:dyDescent="0.4">
      <c r="B308">
        <v>2</v>
      </c>
      <c r="C308">
        <v>2024</v>
      </c>
      <c r="D308" t="s">
        <v>313</v>
      </c>
      <c r="E308" s="1">
        <v>4.0530357116035054</v>
      </c>
      <c r="F308" s="1">
        <v>3.9974796713852303</v>
      </c>
      <c r="G308" s="1">
        <v>3.9258285794939312</v>
      </c>
      <c r="H308" s="1">
        <v>3.9590244021842151</v>
      </c>
      <c r="I308" s="1">
        <v>4.0268333792686466</v>
      </c>
      <c r="J308" s="1">
        <v>4.131464795663323</v>
      </c>
      <c r="K308" s="1">
        <v>4.0563087607390127</v>
      </c>
      <c r="L308" s="1">
        <v>4.3859911679171253</v>
      </c>
      <c r="M308" s="1">
        <v>4.1935365752476015</v>
      </c>
      <c r="N308" s="1">
        <v>4.1031265112290898</v>
      </c>
      <c r="O308" s="1"/>
    </row>
    <row r="309" spans="2:15" x14ac:dyDescent="0.4">
      <c r="B309">
        <v>3</v>
      </c>
      <c r="C309">
        <v>2024</v>
      </c>
      <c r="D309" t="s">
        <v>313</v>
      </c>
      <c r="E309" s="1">
        <v>4.1064840168713443</v>
      </c>
      <c r="F309" s="1">
        <v>4.0226613456203095</v>
      </c>
      <c r="G309" s="1">
        <v>3.9697727371345866</v>
      </c>
      <c r="H309" s="1">
        <v>4.0127500236034397</v>
      </c>
      <c r="I309" s="1">
        <v>4.0757391660109805</v>
      </c>
      <c r="J309" s="1">
        <v>4.1657966298572084</v>
      </c>
      <c r="K309" s="1">
        <v>4.0765000173023767</v>
      </c>
      <c r="L309" s="1">
        <v>4.4341769999471206</v>
      </c>
      <c r="M309" s="1">
        <v>4.2371232640253353</v>
      </c>
      <c r="N309" s="1">
        <v>4.1330926560502403</v>
      </c>
      <c r="O309" s="1"/>
    </row>
    <row r="310" spans="2:15" x14ac:dyDescent="0.4">
      <c r="B310">
        <v>4</v>
      </c>
      <c r="C310">
        <v>2024</v>
      </c>
      <c r="D310" t="s">
        <v>313</v>
      </c>
      <c r="E310" s="1">
        <v>4.1706696450710306</v>
      </c>
      <c r="F310" s="1">
        <v>4.0903226175615863</v>
      </c>
      <c r="G310" s="1">
        <v>4.1128409437157893</v>
      </c>
      <c r="H310" s="1">
        <v>4.1400000472222604</v>
      </c>
      <c r="I310" s="1">
        <v>4.1665000100930536</v>
      </c>
      <c r="J310" s="1">
        <v>4.239633324940999</v>
      </c>
      <c r="K310" s="1">
        <v>4.1123077288652086</v>
      </c>
      <c r="L310" s="1">
        <v>4.5140277691659207</v>
      </c>
      <c r="M310" s="1">
        <v>4.2938194423913965</v>
      </c>
      <c r="N310" s="1">
        <v>4.2123795101814343</v>
      </c>
      <c r="O310" s="1"/>
    </row>
    <row r="311" spans="2:15" x14ac:dyDescent="0.4">
      <c r="B311">
        <v>5</v>
      </c>
      <c r="C311">
        <v>2024</v>
      </c>
      <c r="D311" t="s">
        <v>313</v>
      </c>
      <c r="E311" s="1">
        <v>4.4458909208124338</v>
      </c>
      <c r="F311" s="1">
        <v>4.3042580727607982</v>
      </c>
      <c r="G311" s="1">
        <v>4.348818172108043</v>
      </c>
      <c r="H311" s="1">
        <v>4.3548666604359942</v>
      </c>
      <c r="I311" s="1">
        <v>4.411020415169852</v>
      </c>
      <c r="J311" s="1">
        <v>4.5144383548057245</v>
      </c>
      <c r="K311" s="1">
        <v>4.3534615590022163</v>
      </c>
      <c r="L311" s="1">
        <v>4.7803249771778402</v>
      </c>
      <c r="M311" s="1">
        <v>4.5670950026485508</v>
      </c>
      <c r="N311" s="1">
        <v>4.4673302457660355</v>
      </c>
      <c r="O311" s="1"/>
    </row>
    <row r="312" spans="2:15" x14ac:dyDescent="0.4">
      <c r="B312">
        <v>6</v>
      </c>
      <c r="C312">
        <v>2024</v>
      </c>
      <c r="D312" t="s">
        <v>313</v>
      </c>
      <c r="E312" s="1">
        <v>3.9226283558932216</v>
      </c>
      <c r="F312" s="1">
        <v>3.7635948504171073</v>
      </c>
      <c r="G312" s="1">
        <v>3.8811551434042206</v>
      </c>
      <c r="H312" s="1">
        <v>3.8374159570120594</v>
      </c>
      <c r="I312" s="1">
        <v>3.9051486608144401</v>
      </c>
      <c r="J312" s="1">
        <v>4.0351774698633065</v>
      </c>
      <c r="K312" s="1">
        <v>3.8019255577249731</v>
      </c>
      <c r="L312" s="1">
        <v>4.3263648097161891</v>
      </c>
      <c r="M312" s="1">
        <v>4.0886395632565673</v>
      </c>
      <c r="N312" s="1">
        <v>3.9681514654498566</v>
      </c>
      <c r="O312" s="1"/>
    </row>
    <row r="313" spans="2:15" x14ac:dyDescent="0.4">
      <c r="B313">
        <v>7</v>
      </c>
      <c r="C313">
        <v>2024</v>
      </c>
      <c r="D313" t="s">
        <v>313</v>
      </c>
      <c r="E313" s="1">
        <v>4.020888927247789</v>
      </c>
      <c r="F313" s="1">
        <v>3.7808386987255465</v>
      </c>
      <c r="G313" s="1">
        <v>3.9784305405723681</v>
      </c>
      <c r="H313" s="1">
        <v>3.8586075924619845</v>
      </c>
      <c r="I313" s="1">
        <v>4.0187412692116693</v>
      </c>
      <c r="J313" s="1">
        <v>4.14907004519337</v>
      </c>
      <c r="K313" s="1">
        <v>3.8097297372044743</v>
      </c>
      <c r="L313" s="1">
        <v>4.5225816089279798</v>
      </c>
      <c r="M313" s="1">
        <v>4.2438121382044169</v>
      </c>
      <c r="N313" s="1">
        <v>4.0598361992478624</v>
      </c>
      <c r="O313" s="1"/>
    </row>
    <row r="314" spans="2:15" x14ac:dyDescent="0.4">
      <c r="B314">
        <v>8</v>
      </c>
      <c r="C314">
        <v>2024</v>
      </c>
      <c r="D314" t="s">
        <v>313</v>
      </c>
      <c r="E314" s="1">
        <v>3.8475576128278459</v>
      </c>
      <c r="F314" s="1">
        <v>3.5968965374190232</v>
      </c>
      <c r="G314" s="1">
        <v>3.7328977286815643</v>
      </c>
      <c r="H314" s="1">
        <v>3.6090909098133896</v>
      </c>
      <c r="I314" s="1">
        <v>3.8469166815280911</v>
      </c>
      <c r="J314" s="1">
        <v>3.9863219502080192</v>
      </c>
      <c r="K314" s="1">
        <v>3.6707333294550577</v>
      </c>
      <c r="L314" s="1">
        <v>4.3161912764081301</v>
      </c>
      <c r="M314" s="1">
        <v>4.0923611207140818</v>
      </c>
      <c r="N314" s="1">
        <v>3.8762948758905122</v>
      </c>
      <c r="O314" s="1"/>
    </row>
    <row r="315" spans="2:15" x14ac:dyDescent="0.4">
      <c r="B315">
        <v>9</v>
      </c>
      <c r="C315">
        <v>2024</v>
      </c>
      <c r="D315" t="s">
        <v>314</v>
      </c>
      <c r="E315" s="1">
        <v>3.9582110643386841</v>
      </c>
      <c r="F315" s="1">
        <v>3.7168695843738058</v>
      </c>
      <c r="G315" s="1">
        <v>3.8272159235043959</v>
      </c>
      <c r="H315" s="1">
        <v>3.6825111420066268</v>
      </c>
      <c r="I315" s="1">
        <v>4.0590756660749934</v>
      </c>
      <c r="J315" s="1">
        <v>4.1040088326939737</v>
      </c>
      <c r="K315" s="1">
        <v>3.8600000352472872</v>
      </c>
      <c r="L315" s="1">
        <v>4.3605660611425927</v>
      </c>
      <c r="M315" s="1">
        <v>4.2189552463702302</v>
      </c>
      <c r="N315" s="1">
        <v>3.9995433928702337</v>
      </c>
    </row>
    <row r="316" spans="2:15" x14ac:dyDescent="0.4">
      <c r="B316">
        <v>10</v>
      </c>
      <c r="C316">
        <v>2024</v>
      </c>
      <c r="D316" t="s">
        <v>314</v>
      </c>
      <c r="E316" s="1">
        <v>4.0123264003131123</v>
      </c>
      <c r="F316" s="1">
        <v>3.720758627200949</v>
      </c>
      <c r="G316" s="1">
        <v>3.8714746626840757</v>
      </c>
      <c r="H316" s="1">
        <v>3.6798787853934556</v>
      </c>
      <c r="I316" s="1">
        <v>4.1812857372420167</v>
      </c>
      <c r="J316" s="1">
        <v>4.1885079949911388</v>
      </c>
      <c r="K316" s="1">
        <v>3.9246000063419344</v>
      </c>
      <c r="L316" s="1">
        <v>4.5089618771575219</v>
      </c>
      <c r="M316" s="1">
        <v>4.3132941372254319</v>
      </c>
      <c r="N316" s="1">
        <v>4.0625886513361467</v>
      </c>
    </row>
    <row r="317" spans="2:15" x14ac:dyDescent="0.4">
      <c r="B317">
        <v>11</v>
      </c>
      <c r="C317">
        <v>2024</v>
      </c>
      <c r="D317" t="s">
        <v>314</v>
      </c>
      <c r="E317" s="1">
        <v>4.0886147094495371</v>
      </c>
      <c r="F317" s="1">
        <v>3.8442499895890552</v>
      </c>
      <c r="G317" s="1">
        <v>3.9545355325188147</v>
      </c>
      <c r="H317" s="1">
        <v>3.8461764700272503</v>
      </c>
      <c r="I317" s="1">
        <v>4.2757692772608538</v>
      </c>
      <c r="J317" s="1">
        <v>4.2532265380204439</v>
      </c>
      <c r="K317" s="1">
        <v>4.0186577371302867</v>
      </c>
      <c r="L317" s="1">
        <v>4.5581376851811584</v>
      </c>
      <c r="M317" s="1">
        <v>4.4022835164558227</v>
      </c>
      <c r="N317" s="1">
        <v>4.170056004989652</v>
      </c>
    </row>
    <row r="318" spans="2:15" x14ac:dyDescent="0.4">
      <c r="B318">
        <v>12</v>
      </c>
      <c r="C318">
        <v>2024</v>
      </c>
      <c r="D318" t="s">
        <v>314</v>
      </c>
      <c r="E318" s="1">
        <v>4.1712227388240359</v>
      </c>
      <c r="F318" s="1">
        <v>4.0044538073179101</v>
      </c>
      <c r="G318" s="1">
        <v>4.0272778020964726</v>
      </c>
      <c r="H318" s="1">
        <v>4.0110000371932983</v>
      </c>
      <c r="I318" s="1">
        <v>4.2878571544374742</v>
      </c>
      <c r="J318" s="1">
        <v>4.3656154027351963</v>
      </c>
      <c r="K318" s="1">
        <v>4.1797315482325201</v>
      </c>
      <c r="L318" s="1">
        <v>4.6977139822272367</v>
      </c>
      <c r="M318" s="1">
        <v>4.4835922440278884</v>
      </c>
      <c r="N318" s="1">
        <v>4.2534609290087859</v>
      </c>
    </row>
    <row r="319" spans="2:15" x14ac:dyDescent="0.4">
      <c r="B319">
        <v>1</v>
      </c>
      <c r="C319">
        <v>2025</v>
      </c>
      <c r="D319" t="s">
        <v>314</v>
      </c>
      <c r="E319" s="1">
        <v>4.4298625508534544</v>
      </c>
      <c r="F319" s="1">
        <v>4.3110135084873917</v>
      </c>
      <c r="G319" s="1">
        <v>4.2909865390024908</v>
      </c>
      <c r="H319" s="1">
        <v>4.3112195076012032</v>
      </c>
      <c r="I319" s="1">
        <v>4.5072222338782417</v>
      </c>
      <c r="J319" s="1">
        <v>4.6186626080684023</v>
      </c>
      <c r="K319" s="1">
        <v>4.4966666761529508</v>
      </c>
      <c r="L319" s="1">
        <v>4.952585176185325</v>
      </c>
      <c r="M319" s="1">
        <v>4.694336287743222</v>
      </c>
      <c r="N319" s="1">
        <v>4.5186207591980203</v>
      </c>
    </row>
    <row r="320" spans="2:15" x14ac:dyDescent="0.4">
      <c r="B320">
        <v>2</v>
      </c>
      <c r="C320">
        <v>2025</v>
      </c>
      <c r="D320" t="s">
        <v>314</v>
      </c>
      <c r="E320" s="1">
        <v>4.535238113238182</v>
      </c>
      <c r="F320" s="1">
        <v>4.4463333328564962</v>
      </c>
      <c r="G320" s="1">
        <v>4.3710000276565548</v>
      </c>
      <c r="H320" s="1">
        <v>4.4486764809664558</v>
      </c>
      <c r="I320" s="1">
        <v>4.5935210711519483</v>
      </c>
      <c r="J320" s="1">
        <v>4.7179104427793135</v>
      </c>
      <c r="K320" s="1">
        <v>4.6323780897187028</v>
      </c>
      <c r="L320" s="1">
        <v>5.0451531020962461</v>
      </c>
      <c r="M320" s="1">
        <v>4.7940697559090548</v>
      </c>
      <c r="N320" s="1">
        <v>4.6311226025757382</v>
      </c>
    </row>
    <row r="321" spans="2:14" x14ac:dyDescent="0.4">
      <c r="B321">
        <v>3</v>
      </c>
      <c r="C321">
        <v>2025</v>
      </c>
      <c r="D321" t="s">
        <v>314</v>
      </c>
      <c r="E321" s="1">
        <v>4.1249774074122918</v>
      </c>
      <c r="F321" s="1">
        <v>4.0444348542586619</v>
      </c>
      <c r="G321" s="1">
        <v>3.9480555600590175</v>
      </c>
      <c r="H321" s="1">
        <v>4.0748437903821468</v>
      </c>
      <c r="I321" s="1">
        <v>4.1717647173825432</v>
      </c>
      <c r="J321" s="1">
        <v>4.2899626902679895</v>
      </c>
      <c r="K321" s="1">
        <v>4.2270139025317297</v>
      </c>
      <c r="L321" s="1">
        <v>4.587757764543805</v>
      </c>
      <c r="M321" s="1">
        <v>4.3928571428571432</v>
      </c>
      <c r="N321" s="1">
        <v>4.2121672396499426</v>
      </c>
    </row>
    <row r="322" spans="2:14" x14ac:dyDescent="0.4">
      <c r="B322">
        <v>4</v>
      </c>
      <c r="C322">
        <v>2025</v>
      </c>
      <c r="D322" t="s">
        <v>314</v>
      </c>
      <c r="E322" s="1">
        <v>4.2773912644040761</v>
      </c>
      <c r="F322" s="1">
        <v>4.2180000058535869</v>
      </c>
      <c r="G322" s="1">
        <v>4.1757333109113901</v>
      </c>
      <c r="H322" s="1">
        <v>4.3088823711170869</v>
      </c>
      <c r="I322" s="1">
        <v>4.3233333375718859</v>
      </c>
      <c r="J322" s="1">
        <v>4.4327616164850632</v>
      </c>
      <c r="K322" s="1">
        <v>4.3778391747019398</v>
      </c>
      <c r="L322" s="1">
        <v>4.7635079248180947</v>
      </c>
      <c r="M322" s="1">
        <v>4.5434426479652279</v>
      </c>
      <c r="N322" s="1">
        <v>4.3879328050666091</v>
      </c>
    </row>
    <row r="323" spans="2:14" x14ac:dyDescent="0.4">
      <c r="B323">
        <v>5</v>
      </c>
      <c r="C323">
        <v>2025</v>
      </c>
      <c r="D323" t="s">
        <v>314</v>
      </c>
      <c r="E323" s="1">
        <v>4.0750393998904491</v>
      </c>
      <c r="F323" s="1">
        <v>4.0052586711686233</v>
      </c>
      <c r="G323" s="1">
        <v>3.9732820853208883</v>
      </c>
      <c r="H323" s="1">
        <v>4.1354615633304306</v>
      </c>
      <c r="I323" s="1">
        <v>4.1019718344782437</v>
      </c>
      <c r="J323" s="1">
        <v>4.20664181104347</v>
      </c>
      <c r="K323" s="1">
        <v>4.1459868801267525</v>
      </c>
      <c r="L323" s="1">
        <v>4.4995190807849683</v>
      </c>
      <c r="M323" s="1">
        <v>4.2696874861915903</v>
      </c>
      <c r="N323" s="1">
        <v>4.1575167246290912</v>
      </c>
    </row>
    <row r="324" spans="2:14" x14ac:dyDescent="0.4">
      <c r="B324">
        <v>6</v>
      </c>
      <c r="C324">
        <v>2025</v>
      </c>
      <c r="D324" t="s">
        <v>314</v>
      </c>
      <c r="E324" s="1">
        <v>3.8798529260298786</v>
      </c>
      <c r="F324" s="1">
        <v>3.8000869253407354</v>
      </c>
      <c r="G324" s="1">
        <v>3.7797169595394493</v>
      </c>
      <c r="H324" s="1">
        <v>3.9851515112501201</v>
      </c>
      <c r="I324" s="1">
        <v>3.8472727573279184</v>
      </c>
      <c r="J324" s="1">
        <v>3.9905482033173816</v>
      </c>
      <c r="K324" s="1">
        <v>3.937108439135264</v>
      </c>
      <c r="L324" s="1">
        <v>4.2941072208365219</v>
      </c>
      <c r="M324" s="1">
        <v>4.0511956810951233</v>
      </c>
      <c r="N324" s="1">
        <v>3.9569673831742342</v>
      </c>
    </row>
    <row r="325" spans="2:14" x14ac:dyDescent="0.4">
      <c r="B325">
        <v>7</v>
      </c>
      <c r="C325">
        <v>2025</v>
      </c>
      <c r="D325" t="s">
        <v>314</v>
      </c>
      <c r="E325" s="1">
        <v>3.6955654812710628</v>
      </c>
      <c r="F325" s="1">
        <v>3.6322068905008251</v>
      </c>
      <c r="G325" s="1">
        <v>3.6419157241952829</v>
      </c>
      <c r="H325" s="1">
        <v>3.8230967675485918</v>
      </c>
      <c r="I325" s="1">
        <v>3.7039772678505289</v>
      </c>
      <c r="J325" s="1">
        <v>3.8110759193638719</v>
      </c>
      <c r="K325" s="1">
        <v>3.7717297322041281</v>
      </c>
      <c r="L325" s="1">
        <v>4.063385575088029</v>
      </c>
      <c r="M325" s="1">
        <v>3.8016935548474713</v>
      </c>
      <c r="N325" s="1">
        <v>3.7693428634287236</v>
      </c>
    </row>
    <row r="326" spans="2:14" x14ac:dyDescent="0.4">
      <c r="B326">
        <v>8</v>
      </c>
      <c r="C326">
        <v>2025</v>
      </c>
      <c r="D326" t="s">
        <v>314</v>
      </c>
      <c r="E326" s="1">
        <v>3.4732720571405746</v>
      </c>
      <c r="F326" s="1">
        <v>3.3770689594334566</v>
      </c>
      <c r="G326" s="1">
        <v>3.3651442413146677</v>
      </c>
      <c r="H326" s="1">
        <v>3.4935714536243019</v>
      </c>
      <c r="I326" s="1">
        <v>3.6121428310871115</v>
      </c>
      <c r="J326" s="1">
        <v>3.6809813686710622</v>
      </c>
      <c r="K326" s="1">
        <v>3.6035403494509111</v>
      </c>
      <c r="L326" s="1">
        <v>3.8896545591679494</v>
      </c>
      <c r="M326" s="1">
        <v>3.6391428493318103</v>
      </c>
      <c r="N326" s="1">
        <v>3.5684741640383479</v>
      </c>
    </row>
    <row r="327" spans="2:14" x14ac:dyDescent="0.4">
      <c r="B327">
        <v>9</v>
      </c>
      <c r="C327">
        <v>2025</v>
      </c>
      <c r="D327" t="s">
        <v>316</v>
      </c>
      <c r="E327" s="1">
        <v>3.6623484645829056</v>
      </c>
      <c r="F327" s="1">
        <v>3.585258594874678</v>
      </c>
      <c r="G327" s="1">
        <v>3.5752582203054653</v>
      </c>
      <c r="H327" s="1">
        <v>3.6830408624423447</v>
      </c>
      <c r="I327" s="1">
        <v>3.7425352015965423</v>
      </c>
      <c r="J327" s="1">
        <v>3.8627972152683285</v>
      </c>
      <c r="K327" s="1">
        <v>3.7747945099660796</v>
      </c>
      <c r="L327" s="1">
        <v>4.0988050436823622</v>
      </c>
      <c r="M327" s="1">
        <v>3.8398333052794134</v>
      </c>
      <c r="N327" s="1">
        <v>3.7608261530665676</v>
      </c>
    </row>
    <row r="328" spans="2:14" x14ac:dyDescent="0.4">
      <c r="B328">
        <v>10</v>
      </c>
      <c r="C328">
        <v>2025</v>
      </c>
      <c r="D328" t="s">
        <v>316</v>
      </c>
      <c r="E328" s="1">
        <v>3.6647706345316102</v>
      </c>
      <c r="F328" s="1">
        <v>3.6314583172400794</v>
      </c>
      <c r="G328" s="1">
        <v>3.5796183202102894</v>
      </c>
      <c r="H328" s="1">
        <v>3.7015447054452042</v>
      </c>
      <c r="I328" s="1">
        <v>3.7831000113487243</v>
      </c>
      <c r="J328" s="1">
        <v>3.864076238223884</v>
      </c>
      <c r="K328" s="1">
        <v>3.8362963023009118</v>
      </c>
      <c r="L328" s="1">
        <v>4.1348672493369181</v>
      </c>
      <c r="M328" s="1">
        <v>3.8695597438692295</v>
      </c>
      <c r="N328" s="1">
        <v>3.7868626354723167</v>
      </c>
    </row>
    <row r="329" spans="2:14" x14ac:dyDescent="0.4">
      <c r="B329">
        <v>11</v>
      </c>
      <c r="C329">
        <v>2025</v>
      </c>
      <c r="D329" t="s">
        <v>316</v>
      </c>
      <c r="E329" s="1">
        <v>3.7494339637036593</v>
      </c>
      <c r="F329" s="1">
        <v>3.7316964417695999</v>
      </c>
      <c r="G329" s="1">
        <v>3.6749528365315127</v>
      </c>
      <c r="H329" s="1">
        <v>3.8197413497957688</v>
      </c>
      <c r="I329" s="1">
        <v>3.9235484234748355</v>
      </c>
      <c r="J329" s="1">
        <v>3.9180588511859678</v>
      </c>
      <c r="K329" s="1">
        <v>3.8873214409464882</v>
      </c>
      <c r="L329" s="1">
        <v>4.1758522391319275</v>
      </c>
      <c r="M329" s="1">
        <v>3.9534210970527246</v>
      </c>
      <c r="N329" s="1">
        <v>3.8686666766444482</v>
      </c>
    </row>
    <row r="330" spans="2:14" x14ac:dyDescent="0.4">
      <c r="B330">
        <v>12</v>
      </c>
      <c r="C330">
        <v>2025</v>
      </c>
      <c r="D330" t="s">
        <v>316</v>
      </c>
      <c r="E330" s="1">
        <v>3.7809909936544059</v>
      </c>
      <c r="F330" s="1">
        <v>3.7812142985207702</v>
      </c>
      <c r="G330" s="1">
        <v>3.6777777754027268</v>
      </c>
      <c r="H330" s="1">
        <v>3.9017518558641422</v>
      </c>
      <c r="I330" s="1">
        <v>3.857407413882973</v>
      </c>
      <c r="J330" s="1">
        <v>3.9535522745616398</v>
      </c>
      <c r="K330" s="1">
        <v>3.9858378745414114</v>
      </c>
      <c r="L330" s="1">
        <v>4.1590000188350675</v>
      </c>
      <c r="M330" s="1">
        <v>3.937291699979041</v>
      </c>
      <c r="N330" s="1">
        <v>3.8854185210188055</v>
      </c>
    </row>
    <row r="331" spans="2:14" x14ac:dyDescent="0.4">
      <c r="B331">
        <v>1</v>
      </c>
      <c r="C331">
        <v>2026</v>
      </c>
      <c r="D331" t="s">
        <v>316</v>
      </c>
      <c r="E331" s="1">
        <v>3.6658823192119598</v>
      </c>
      <c r="F331" s="1">
        <v>3.7469090873544868</v>
      </c>
      <c r="G331" s="1">
        <v>3.5603703525331278</v>
      </c>
      <c r="H331" s="1">
        <v>3.8180808178102126</v>
      </c>
      <c r="I331" s="1">
        <v>3.7080357245036546</v>
      </c>
      <c r="J331" s="1">
        <v>3.8431716356704486</v>
      </c>
      <c r="K331" s="1">
        <v>3.9533784099527307</v>
      </c>
      <c r="L331" s="1">
        <v>4.0254375219345091</v>
      </c>
      <c r="M331" s="1">
        <v>3.8129729816505504</v>
      </c>
      <c r="N331" s="1">
        <v>3.7821805525157188</v>
      </c>
    </row>
    <row r="332" spans="2:14" x14ac:dyDescent="0.4">
      <c r="B332">
        <v>2</v>
      </c>
      <c r="C332">
        <v>2026</v>
      </c>
      <c r="D332" t="s">
        <v>316</v>
      </c>
      <c r="E332" s="1">
        <v>3.7001145186315054</v>
      </c>
      <c r="F332" s="1">
        <v>3.8569158794723943</v>
      </c>
      <c r="G332" s="1">
        <v>3.5734741788514901</v>
      </c>
      <c r="H332" s="1">
        <v>3.8280807817825164</v>
      </c>
      <c r="I332" s="1">
        <v>3.7176315784454346</v>
      </c>
      <c r="J332" s="1">
        <v>3.8368131468147584</v>
      </c>
      <c r="K332" s="1">
        <v>3.9731325442532457</v>
      </c>
      <c r="L332" s="1">
        <v>4.0098895486547139</v>
      </c>
      <c r="M332" s="1">
        <v>3.7993457762994498</v>
      </c>
      <c r="N332" s="1">
        <v>3.803301885603573</v>
      </c>
    </row>
    <row r="333" spans="2:14" x14ac:dyDescent="0.4">
      <c r="B333">
        <v>3</v>
      </c>
      <c r="C333">
        <v>2026</v>
      </c>
      <c r="D333" t="s">
        <v>316</v>
      </c>
      <c r="E333" s="1">
        <v>3.9320992586266903</v>
      </c>
      <c r="F333" s="1">
        <v>4.0744643062353143</v>
      </c>
      <c r="G333" s="1">
        <v>3.8211162866548052</v>
      </c>
      <c r="H333" s="1">
        <v>4.0406250481804209</v>
      </c>
      <c r="I333" s="1">
        <v>3.9432500332593916</v>
      </c>
      <c r="J333" s="1">
        <v>4.0622388266805389</v>
      </c>
      <c r="K333" s="1">
        <v>4.2383108139038086</v>
      </c>
      <c r="L333" s="1">
        <v>4.2434705650105204</v>
      </c>
      <c r="M333" s="1">
        <v>4.031219548326197</v>
      </c>
      <c r="N333" s="1">
        <v>4.0329918748164602</v>
      </c>
    </row>
    <row r="334" spans="2:14" x14ac:dyDescent="0.4">
      <c r="B334">
        <v>4</v>
      </c>
      <c r="C334">
        <v>2026</v>
      </c>
      <c r="D334" t="s">
        <v>316</v>
      </c>
      <c r="E334" s="1">
        <v>3.9327987514951692</v>
      </c>
      <c r="F334" s="1">
        <v>4.0975555914419672</v>
      </c>
      <c r="G334" s="1">
        <v>3.8528447791711606</v>
      </c>
      <c r="H334" s="1">
        <v>4.0567707511467663</v>
      </c>
      <c r="I334" s="1">
        <v>3.9356000256538386</v>
      </c>
      <c r="J334" s="1">
        <v>4.0470845852231836</v>
      </c>
      <c r="K334" s="1">
        <v>4.2116097834052111</v>
      </c>
      <c r="L334" s="1">
        <v>4.2247357368469238</v>
      </c>
      <c r="M334" s="1">
        <v>4.029798690104645</v>
      </c>
      <c r="N334" s="1">
        <v>4.0385367382140389</v>
      </c>
    </row>
    <row r="335" spans="2:14" x14ac:dyDescent="0.4">
      <c r="B335">
        <v>5</v>
      </c>
      <c r="C335">
        <v>2026</v>
      </c>
      <c r="D335" t="s">
        <v>316</v>
      </c>
      <c r="E335" s="1">
        <v>4.0424138485700238</v>
      </c>
      <c r="F335" s="1">
        <v>4.1669643201998303</v>
      </c>
      <c r="G335" s="1">
        <v>4.0079166856076984</v>
      </c>
      <c r="H335" s="1">
        <v>4.1552083740631742</v>
      </c>
      <c r="I335" s="1">
        <v>4.03421057525434</v>
      </c>
      <c r="J335" s="1">
        <v>4.1340298866158101</v>
      </c>
      <c r="K335" s="1">
        <v>4.3137162166672782</v>
      </c>
      <c r="L335" s="1">
        <v>4.2985475129921342</v>
      </c>
      <c r="M335" s="1">
        <v>4.1356911232800986</v>
      </c>
      <c r="N335" s="1">
        <v>4.136213693528501</v>
      </c>
    </row>
    <row r="336" spans="2:14" x14ac:dyDescent="0.4">
      <c r="B336">
        <v>6</v>
      </c>
      <c r="C336">
        <v>2026</v>
      </c>
      <c r="D336" t="s">
        <v>316</v>
      </c>
      <c r="E336" s="1">
        <v>3.6952107199307145</v>
      </c>
      <c r="F336" s="1">
        <v>3.7885185237284058</v>
      </c>
      <c r="G336" s="1">
        <v>3.6327699573946672</v>
      </c>
      <c r="H336" s="1">
        <v>3.8048314807120334</v>
      </c>
      <c r="I336" s="1">
        <v>3.7112162048752242</v>
      </c>
      <c r="J336" s="1">
        <v>3.7771323586211487</v>
      </c>
      <c r="K336" s="1">
        <v>3.8707142827056704</v>
      </c>
      <c r="L336" s="1">
        <v>3.9889215978921628</v>
      </c>
      <c r="M336" s="1">
        <v>3.7655645166673968</v>
      </c>
      <c r="N336" s="1">
        <v>3.7798942547323526</v>
      </c>
    </row>
    <row r="337" spans="2:14" x14ac:dyDescent="0.4">
      <c r="B337">
        <v>7</v>
      </c>
      <c r="C337">
        <v>2026</v>
      </c>
      <c r="D337" t="s">
        <v>316</v>
      </c>
      <c r="E337" s="1">
        <v>4.0155384650597208</v>
      </c>
      <c r="F337" s="1">
        <v>3.9919117724194244</v>
      </c>
      <c r="G337" s="1">
        <v>3.876927960444899</v>
      </c>
      <c r="H337" s="1">
        <v>4.084020010062626</v>
      </c>
      <c r="I337" s="1">
        <v>3.9566666603088381</v>
      </c>
      <c r="J337" s="1">
        <v>4.1509118609153033</v>
      </c>
      <c r="K337" s="1">
        <v>4.1421989708046638</v>
      </c>
      <c r="L337" s="1">
        <v>4.3296853213840061</v>
      </c>
      <c r="M337" s="1">
        <v>4.0284516257624476</v>
      </c>
      <c r="N337" s="1">
        <v>4.0717855143534258</v>
      </c>
    </row>
    <row r="338" spans="2:14" x14ac:dyDescent="0.4">
      <c r="B338">
        <v>8</v>
      </c>
      <c r="C338">
        <v>2026</v>
      </c>
      <c r="D338" t="s">
        <v>316</v>
      </c>
      <c r="E338" s="1">
        <v>4.3559750897261118</v>
      </c>
      <c r="F338" s="1">
        <v>4.253302755705807</v>
      </c>
      <c r="G338" s="1">
        <v>4.2248730615938088</v>
      </c>
      <c r="H338" s="1">
        <v>4.3573464325496127</v>
      </c>
      <c r="I338" s="1">
        <v>4.3544444474909048</v>
      </c>
      <c r="J338" s="1">
        <v>4.5284765716642141</v>
      </c>
      <c r="K338" s="1">
        <v>4.4680745275864693</v>
      </c>
      <c r="L338" s="1">
        <v>4.6345312545696897</v>
      </c>
      <c r="M338" s="1">
        <v>4.3500806381625514</v>
      </c>
      <c r="N338" s="1">
        <v>4.4065141315254834</v>
      </c>
    </row>
  </sheetData>
  <sheetProtection sheet="1" objects="1" scenarios="1"/>
  <phoneticPr fontId="3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338"/>
  <sheetViews>
    <sheetView topLeftCell="B1" workbookViewId="0">
      <pane ySplit="2" topLeftCell="A306" activePane="bottomLeft" state="frozen"/>
      <selection activeCell="B1" sqref="B1"/>
      <selection pane="bottomLeft" activeCell="I343" sqref="I343"/>
    </sheetView>
  </sheetViews>
  <sheetFormatPr defaultRowHeight="14.6" x14ac:dyDescent="0.4"/>
  <cols>
    <col min="1" max="1" width="0" hidden="1" customWidth="1"/>
    <col min="4" max="4" width="14.84375" customWidth="1"/>
    <col min="5" max="5" width="9.07421875" style="1"/>
    <col min="6" max="6" width="11.3046875" style="1" bestFit="1" customWidth="1"/>
    <col min="7" max="7" width="12.23046875" style="1" bestFit="1" customWidth="1"/>
    <col min="8" max="8" width="9.84375" style="1" bestFit="1" customWidth="1"/>
    <col min="9" max="9" width="10.3046875" style="1" bestFit="1" customWidth="1"/>
    <col min="10" max="10" width="13.07421875" style="1" bestFit="1" customWidth="1"/>
    <col min="11" max="11" width="9.84375" style="1" bestFit="1" customWidth="1"/>
    <col min="12" max="12" width="10.3046875" style="1" bestFit="1" customWidth="1"/>
    <col min="13" max="13" width="12.3046875" style="1" bestFit="1" customWidth="1"/>
    <col min="14" max="14" width="9.07421875" style="1"/>
  </cols>
  <sheetData>
    <row r="1" spans="2:14" x14ac:dyDescent="0.4">
      <c r="E1" s="4">
        <f>'Seasonality Graphs'!Z29</f>
        <v>0</v>
      </c>
      <c r="F1" s="4">
        <f>'Seasonality Graphs'!Z32</f>
        <v>0</v>
      </c>
      <c r="G1" s="4">
        <f>'Seasonality Graphs'!Z28</f>
        <v>0</v>
      </c>
      <c r="H1" s="4">
        <f>'Seasonality Graphs'!Z31</f>
        <v>0</v>
      </c>
      <c r="I1" s="4">
        <f>'Seasonality Graphs'!Z25</f>
        <v>0</v>
      </c>
      <c r="J1" s="4">
        <f>'Seasonality Graphs'!Z30</f>
        <v>0</v>
      </c>
      <c r="K1" s="4">
        <f>'Seasonality Graphs'!Z33</f>
        <v>0</v>
      </c>
      <c r="L1" s="4">
        <f>'Seasonality Graphs'!Z27</f>
        <v>0</v>
      </c>
      <c r="M1" s="4">
        <f>'Seasonality Graphs'!Z26</f>
        <v>0</v>
      </c>
      <c r="N1" s="4">
        <f>'Seasonality Graphs'!Z24</f>
        <v>1</v>
      </c>
    </row>
    <row r="2" spans="2:14" x14ac:dyDescent="0.4">
      <c r="B2" t="s">
        <v>11</v>
      </c>
      <c r="C2" t="s">
        <v>12</v>
      </c>
      <c r="D2" t="s">
        <v>0</v>
      </c>
      <c r="E2" s="1" t="s">
        <v>1</v>
      </c>
      <c r="F2" s="1" t="s">
        <v>2</v>
      </c>
      <c r="G2" s="1" t="s">
        <v>13</v>
      </c>
      <c r="H2" s="1" t="s">
        <v>3</v>
      </c>
      <c r="I2" s="1" t="s">
        <v>4</v>
      </c>
      <c r="J2" s="1" t="s">
        <v>5</v>
      </c>
      <c r="K2" s="1" t="s">
        <v>6</v>
      </c>
      <c r="L2" s="1" t="s">
        <v>7</v>
      </c>
      <c r="M2" s="1" t="s">
        <v>8</v>
      </c>
      <c r="N2" s="1" t="s">
        <v>9</v>
      </c>
    </row>
    <row r="3" spans="2:14" x14ac:dyDescent="0.4">
      <c r="B3">
        <v>9</v>
      </c>
      <c r="C3">
        <v>1998</v>
      </c>
      <c r="D3" t="s">
        <v>14</v>
      </c>
      <c r="E3" s="1">
        <v>4.7219999670982364</v>
      </c>
      <c r="F3" s="1">
        <v>4.8843477912571114</v>
      </c>
      <c r="G3" s="1">
        <v>4.6266666518317328</v>
      </c>
      <c r="H3" s="1">
        <v>4.7745454600363066</v>
      </c>
      <c r="I3" s="1">
        <v>4.4990908882834697</v>
      </c>
      <c r="J3" s="1">
        <v>4.7060227231545886</v>
      </c>
      <c r="K3" s="1">
        <v>4.9230302897366611</v>
      </c>
      <c r="L3" s="1">
        <v>4.6363043681434961</v>
      </c>
      <c r="M3" s="1">
        <v>4.5584615193880529</v>
      </c>
      <c r="N3" s="1">
        <v>4.7306443207042737</v>
      </c>
    </row>
    <row r="4" spans="2:14" x14ac:dyDescent="0.4">
      <c r="B4">
        <v>10</v>
      </c>
      <c r="C4">
        <v>1998</v>
      </c>
      <c r="D4" t="s">
        <v>14</v>
      </c>
      <c r="E4" s="1">
        <v>4.9690740814915406</v>
      </c>
      <c r="F4" s="1">
        <v>5.0887879386092667</v>
      </c>
      <c r="G4" s="1">
        <v>4.8588889061458529</v>
      </c>
      <c r="H4" s="1">
        <v>4.9877647175508395</v>
      </c>
      <c r="I4" s="1">
        <v>4.6899999512566444</v>
      </c>
      <c r="J4" s="1">
        <v>4.9564754103050861</v>
      </c>
      <c r="K4" s="1">
        <v>5.0362500349680586</v>
      </c>
      <c r="L4" s="1">
        <v>4.8673845731295069</v>
      </c>
      <c r="M4" s="1">
        <v>4.7768749892711631</v>
      </c>
      <c r="N4" s="1">
        <v>4.9495717027333859</v>
      </c>
    </row>
    <row r="5" spans="2:14" x14ac:dyDescent="0.4">
      <c r="B5">
        <v>11</v>
      </c>
      <c r="C5">
        <v>1998</v>
      </c>
      <c r="D5" t="s">
        <v>14</v>
      </c>
      <c r="E5" s="1">
        <v>5.2859615912804241</v>
      </c>
      <c r="F5" s="1">
        <v>5.4460317218114458</v>
      </c>
      <c r="G5" s="1">
        <v>5.1908620801465268</v>
      </c>
      <c r="H5" s="1">
        <v>5.3502564124571972</v>
      </c>
      <c r="I5" s="1">
        <v>5.0088234789231256</v>
      </c>
      <c r="J5" s="1">
        <v>5.2857017684401129</v>
      </c>
      <c r="K5" s="1">
        <v>5.3983333210150413</v>
      </c>
      <c r="L5" s="1">
        <v>5.1933846106896038</v>
      </c>
      <c r="M5" s="1">
        <v>5.1076922783484839</v>
      </c>
      <c r="N5" s="1">
        <v>5.289704727375601</v>
      </c>
    </row>
    <row r="6" spans="2:14" x14ac:dyDescent="0.4">
      <c r="B6">
        <v>12</v>
      </c>
      <c r="C6">
        <v>1998</v>
      </c>
      <c r="D6" t="s">
        <v>14</v>
      </c>
      <c r="E6" s="1">
        <v>5.1647856984819693</v>
      </c>
      <c r="F6" s="1">
        <v>5.2967088735556302</v>
      </c>
      <c r="G6" s="1">
        <v>5.1345000198909219</v>
      </c>
      <c r="H6" s="1">
        <v>5.1896728711707567</v>
      </c>
      <c r="I6" s="1">
        <v>4.9336363835768262</v>
      </c>
      <c r="J6" s="1">
        <v>5.1769607799505097</v>
      </c>
      <c r="K6" s="1">
        <v>5.2669643078531534</v>
      </c>
      <c r="L6" s="1">
        <v>5.0696428503308981</v>
      </c>
      <c r="M6" s="1">
        <v>4.9735000133514404</v>
      </c>
      <c r="N6" s="1">
        <v>5.1693894888923566</v>
      </c>
    </row>
    <row r="7" spans="2:14" x14ac:dyDescent="0.4">
      <c r="B7">
        <v>1</v>
      </c>
      <c r="C7">
        <v>1999</v>
      </c>
      <c r="D7" t="s">
        <v>14</v>
      </c>
      <c r="E7" s="1">
        <v>4.9412727182561698</v>
      </c>
      <c r="F7" s="1">
        <v>5.0505454323508525</v>
      </c>
      <c r="G7" s="1">
        <v>4.8760000228881832</v>
      </c>
      <c r="H7" s="1">
        <v>4.9448780141225672</v>
      </c>
      <c r="I7" s="1">
        <v>4.7142858051118406</v>
      </c>
      <c r="J7" s="1">
        <v>4.9271666566530863</v>
      </c>
      <c r="K7" s="1">
        <v>5.0693617272884284</v>
      </c>
      <c r="L7" s="1">
        <v>4.8104687631130219</v>
      </c>
      <c r="M7" s="1">
        <v>4.7300000508626301</v>
      </c>
      <c r="N7" s="1">
        <v>4.923249027608434</v>
      </c>
    </row>
    <row r="8" spans="2:14" x14ac:dyDescent="0.4">
      <c r="B8">
        <v>2</v>
      </c>
      <c r="C8">
        <v>1999</v>
      </c>
      <c r="D8" t="s">
        <v>14</v>
      </c>
      <c r="E8" s="1">
        <v>4.4985454472628508</v>
      </c>
      <c r="F8" s="1">
        <v>4.6136231698851651</v>
      </c>
      <c r="G8" s="1">
        <v>4.4348148239983454</v>
      </c>
      <c r="H8" s="1">
        <v>4.5218181610107422</v>
      </c>
      <c r="I8" s="1">
        <v>4.2504761219024676</v>
      </c>
      <c r="J8" s="1">
        <v>4.4839999847412111</v>
      </c>
      <c r="K8" s="1">
        <v>4.572083304325739</v>
      </c>
      <c r="L8" s="1">
        <v>4.3575385093688963</v>
      </c>
      <c r="M8" s="1">
        <v>4.3113332907358792</v>
      </c>
      <c r="N8" s="1">
        <v>4.4820185087345266</v>
      </c>
    </row>
    <row r="9" spans="2:14" x14ac:dyDescent="0.4">
      <c r="B9">
        <v>3</v>
      </c>
      <c r="C9">
        <v>1999</v>
      </c>
      <c r="D9" t="s">
        <v>14</v>
      </c>
      <c r="E9" s="1">
        <v>4.3248484712658506</v>
      </c>
      <c r="F9" s="1">
        <v>4.4203447911931173</v>
      </c>
      <c r="G9" s="1">
        <v>4.2752307378328762</v>
      </c>
      <c r="H9" s="1">
        <v>4.340849089172651</v>
      </c>
      <c r="I9" s="1">
        <v>4.0550000125711607</v>
      </c>
      <c r="J9" s="1">
        <v>4.3277706887311993</v>
      </c>
      <c r="K9" s="1">
        <v>4.3518965490933121</v>
      </c>
      <c r="L9" s="1">
        <v>4.1985365879244911</v>
      </c>
      <c r="M9" s="1">
        <v>4.1160000205039982</v>
      </c>
      <c r="N9" s="1">
        <v>4.30725489626463</v>
      </c>
    </row>
    <row r="10" spans="2:14" x14ac:dyDescent="0.4">
      <c r="B10">
        <v>4</v>
      </c>
      <c r="C10">
        <v>1999</v>
      </c>
      <c r="D10" t="s">
        <v>14</v>
      </c>
      <c r="E10" s="1">
        <v>4.427321434020997</v>
      </c>
      <c r="F10" s="1">
        <v>4.5307575428124629</v>
      </c>
      <c r="G10" s="1">
        <v>4.3820408412388394</v>
      </c>
      <c r="H10" s="1">
        <v>4.4487500028176745</v>
      </c>
      <c r="I10" s="1">
        <v>4.1189474055641577</v>
      </c>
      <c r="J10" s="1">
        <v>4.4259482704359909</v>
      </c>
      <c r="K10" s="1">
        <v>4.4748888651529946</v>
      </c>
      <c r="L10" s="1">
        <v>4.2843283325878545</v>
      </c>
      <c r="M10" s="1">
        <v>4.1933333079020167</v>
      </c>
      <c r="N10" s="1">
        <v>4.4072168838954937</v>
      </c>
    </row>
    <row r="11" spans="2:14" x14ac:dyDescent="0.4">
      <c r="B11">
        <v>5</v>
      </c>
      <c r="C11">
        <v>1999</v>
      </c>
      <c r="D11" t="s">
        <v>14</v>
      </c>
      <c r="E11" s="1">
        <v>4.2444185767062876</v>
      </c>
      <c r="F11" s="1">
        <v>4.4428000164031998</v>
      </c>
      <c r="G11" s="1">
        <v>4.2952632276635425</v>
      </c>
      <c r="H11" s="1">
        <v>4.3781817970853867</v>
      </c>
      <c r="I11" s="1">
        <v>4.0785714047295709</v>
      </c>
      <c r="J11" s="1">
        <v>4.3497727134011006</v>
      </c>
      <c r="K11" s="1">
        <v>4.4355882336111634</v>
      </c>
      <c r="L11" s="1">
        <v>4.2381999874114999</v>
      </c>
      <c r="M11" s="1">
        <v>4.1266666253407793</v>
      </c>
      <c r="N11" s="1">
        <v>4.3264556914945196</v>
      </c>
    </row>
    <row r="12" spans="2:14" x14ac:dyDescent="0.4">
      <c r="B12">
        <v>6</v>
      </c>
      <c r="C12">
        <v>1999</v>
      </c>
      <c r="D12" t="s">
        <v>14</v>
      </c>
      <c r="E12" s="1">
        <v>4.2436508072747126</v>
      </c>
      <c r="F12" s="1">
        <v>4.3547999699910482</v>
      </c>
      <c r="G12" s="1">
        <v>4.2087301980881451</v>
      </c>
      <c r="H12" s="1">
        <v>4.2777000188827516</v>
      </c>
      <c r="I12" s="1">
        <v>3.9836364442651928</v>
      </c>
      <c r="J12" s="1">
        <v>4.2665000353540696</v>
      </c>
      <c r="K12" s="1">
        <v>4.3108333587646488</v>
      </c>
      <c r="L12" s="1">
        <v>4.1569047967592878</v>
      </c>
      <c r="M12" s="1">
        <v>4.0421053108416087</v>
      </c>
      <c r="N12" s="1">
        <v>4.2435463499337338</v>
      </c>
    </row>
    <row r="13" spans="2:14" x14ac:dyDescent="0.4">
      <c r="B13">
        <v>7</v>
      </c>
      <c r="C13">
        <v>1999</v>
      </c>
      <c r="D13" t="s">
        <v>14</v>
      </c>
      <c r="E13" s="1">
        <v>3.9228846155680142</v>
      </c>
      <c r="F13" s="1">
        <v>4.053880627475567</v>
      </c>
      <c r="G13" s="1">
        <v>3.9000000029194117</v>
      </c>
      <c r="H13" s="1">
        <v>3.9557142796970548</v>
      </c>
      <c r="I13" s="1">
        <v>3.6605555481380896</v>
      </c>
      <c r="J13" s="1">
        <v>3.9727731031530045</v>
      </c>
      <c r="K13" s="1">
        <v>4.0183333307504654</v>
      </c>
      <c r="L13" s="1">
        <v>3.8727419337918678</v>
      </c>
      <c r="M13" s="1">
        <v>3.7835714987346103</v>
      </c>
      <c r="N13" s="1">
        <v>3.9446198861268993</v>
      </c>
    </row>
    <row r="14" spans="2:14" x14ac:dyDescent="0.4">
      <c r="B14">
        <v>8</v>
      </c>
      <c r="C14">
        <v>1999</v>
      </c>
      <c r="D14" t="s">
        <v>14</v>
      </c>
      <c r="E14" s="1">
        <v>4.3091999912261967</v>
      </c>
      <c r="F14" s="1">
        <v>4.3916666724465108</v>
      </c>
      <c r="G14" s="1">
        <v>4.2771428750485789</v>
      </c>
      <c r="H14" s="1">
        <v>4.3051316047969621</v>
      </c>
      <c r="I14" s="1">
        <v>4.0283333328035145</v>
      </c>
      <c r="J14" s="1">
        <v>4.3536521745764682</v>
      </c>
      <c r="K14" s="1">
        <v>4.3678260989811113</v>
      </c>
      <c r="L14" s="1">
        <v>4.2470769442044762</v>
      </c>
      <c r="M14" s="1">
        <v>4.1190909472378827</v>
      </c>
      <c r="N14" s="1">
        <v>4.3095766233821067</v>
      </c>
    </row>
    <row r="15" spans="2:14" x14ac:dyDescent="0.4">
      <c r="B15">
        <v>9</v>
      </c>
      <c r="C15">
        <v>1999</v>
      </c>
      <c r="D15" t="s">
        <v>16</v>
      </c>
      <c r="E15" s="1">
        <v>4.3882089515230556</v>
      </c>
      <c r="F15" s="1">
        <v>4.4755128285823726</v>
      </c>
      <c r="G15" s="1">
        <v>4.3105797283891318</v>
      </c>
      <c r="H15" s="1">
        <v>4.3922115701895486</v>
      </c>
      <c r="I15" s="1">
        <v>3.961363684047353</v>
      </c>
      <c r="J15" s="1">
        <v>4.3866447680874874</v>
      </c>
      <c r="K15" s="1">
        <v>4.4145455013621939</v>
      </c>
      <c r="L15" s="1">
        <v>4.2928378002063656</v>
      </c>
      <c r="M15" s="1">
        <v>4.0933333767784976</v>
      </c>
      <c r="N15" s="1">
        <v>4.3589828033029381</v>
      </c>
    </row>
    <row r="16" spans="2:14" x14ac:dyDescent="0.4">
      <c r="B16">
        <v>10</v>
      </c>
      <c r="C16">
        <v>1999</v>
      </c>
      <c r="D16" t="s">
        <v>16</v>
      </c>
      <c r="E16" s="1">
        <v>4.3414035429034321</v>
      </c>
      <c r="F16" s="1">
        <v>4.4590476353963213</v>
      </c>
      <c r="G16" s="1">
        <v>4.2576562352478495</v>
      </c>
      <c r="H16" s="1">
        <v>4.3611538899250517</v>
      </c>
      <c r="I16" s="1">
        <v>4.1000000408717554</v>
      </c>
      <c r="J16" s="1">
        <v>4.3497638139199086</v>
      </c>
      <c r="K16" s="1">
        <v>4.4285106354571404</v>
      </c>
      <c r="L16" s="1">
        <v>4.2687718993739079</v>
      </c>
      <c r="M16" s="1">
        <v>4.2082352638244629</v>
      </c>
      <c r="N16" s="1">
        <v>4.3394274961857393</v>
      </c>
    </row>
    <row r="17" spans="2:14" x14ac:dyDescent="0.4">
      <c r="B17">
        <v>11</v>
      </c>
      <c r="C17">
        <v>1999</v>
      </c>
      <c r="D17" t="s">
        <v>16</v>
      </c>
      <c r="E17" s="1">
        <v>4.1318032976056696</v>
      </c>
      <c r="F17" s="1">
        <v>4.2657895088195801</v>
      </c>
      <c r="G17" s="1">
        <v>4.0643835818930842</v>
      </c>
      <c r="H17" s="1">
        <v>4.192098758838795</v>
      </c>
      <c r="I17" s="1">
        <v>3.888666677474975</v>
      </c>
      <c r="J17" s="1">
        <v>4.1364748340716462</v>
      </c>
      <c r="K17" s="1">
        <v>4.212105224007054</v>
      </c>
      <c r="L17" s="1">
        <v>4.0185294817475707</v>
      </c>
      <c r="M17" s="1">
        <v>3.9047059171340055</v>
      </c>
      <c r="N17" s="1">
        <v>4.1246812569421936</v>
      </c>
    </row>
    <row r="18" spans="2:14" x14ac:dyDescent="0.4">
      <c r="B18">
        <v>12</v>
      </c>
      <c r="C18">
        <v>1999</v>
      </c>
      <c r="D18" t="s">
        <v>16</v>
      </c>
      <c r="E18" s="1">
        <v>4.209041125153842</v>
      </c>
      <c r="F18" s="1">
        <v>4.3334721591737537</v>
      </c>
      <c r="G18" s="1">
        <v>4.125914017359416</v>
      </c>
      <c r="H18" s="1">
        <v>4.2306122487905071</v>
      </c>
      <c r="I18" s="1">
        <v>3.96789476746007</v>
      </c>
      <c r="J18" s="1">
        <v>4.1715028975051265</v>
      </c>
      <c r="K18" s="1">
        <v>4.2695833146572113</v>
      </c>
      <c r="L18" s="1">
        <v>4.0351948552317429</v>
      </c>
      <c r="M18" s="1">
        <v>3.9604348618051288</v>
      </c>
      <c r="N18" s="1">
        <v>4.1736390654151965</v>
      </c>
    </row>
    <row r="19" spans="2:14" x14ac:dyDescent="0.4">
      <c r="B19">
        <v>1</v>
      </c>
      <c r="C19">
        <v>2000</v>
      </c>
      <c r="D19" t="s">
        <v>16</v>
      </c>
      <c r="E19" s="1">
        <v>4.3513559001987252</v>
      </c>
      <c r="F19" s="1">
        <v>4.4674576096615546</v>
      </c>
      <c r="G19" s="1">
        <v>4.2798648589366195</v>
      </c>
      <c r="H19" s="1">
        <v>4.3896296406969615</v>
      </c>
      <c r="I19" s="1">
        <v>4.1599999854439176</v>
      </c>
      <c r="J19" s="1">
        <v>4.3211888033193304</v>
      </c>
      <c r="K19" s="1">
        <v>4.4455555809868708</v>
      </c>
      <c r="L19" s="1">
        <v>4.1984615325927734</v>
      </c>
      <c r="M19" s="1">
        <v>4.1222222513622704</v>
      </c>
      <c r="N19" s="1">
        <v>4.3280639385880626</v>
      </c>
    </row>
    <row r="20" spans="2:14" x14ac:dyDescent="0.4">
      <c r="B20">
        <v>2</v>
      </c>
      <c r="C20">
        <v>2000</v>
      </c>
      <c r="D20" t="s">
        <v>16</v>
      </c>
      <c r="E20" s="1">
        <v>4.5135713834611195</v>
      </c>
      <c r="F20" s="1">
        <v>4.649879024874779</v>
      </c>
      <c r="G20" s="1">
        <v>4.4640460829985766</v>
      </c>
      <c r="H20" s="1">
        <v>4.571101251102629</v>
      </c>
      <c r="I20" s="1">
        <v>4.2978333791097008</v>
      </c>
      <c r="J20" s="1">
        <v>4.5007608420606973</v>
      </c>
      <c r="K20" s="1">
        <v>4.5950000344253166</v>
      </c>
      <c r="L20" s="1">
        <v>4.4004642554691857</v>
      </c>
      <c r="M20" s="1">
        <v>4.3448437750339499</v>
      </c>
      <c r="N20" s="1">
        <v>4.5086814171445058</v>
      </c>
    </row>
    <row r="21" spans="2:14" x14ac:dyDescent="0.4">
      <c r="B21">
        <v>3</v>
      </c>
      <c r="C21">
        <v>2000</v>
      </c>
      <c r="D21" t="s">
        <v>16</v>
      </c>
      <c r="E21" s="1">
        <v>4.6679166555404663</v>
      </c>
      <c r="F21" s="1">
        <v>4.8182608977608057</v>
      </c>
      <c r="G21" s="1">
        <v>4.6245652229889576</v>
      </c>
      <c r="H21" s="1">
        <v>4.7492783684091471</v>
      </c>
      <c r="I21" s="1">
        <v>4.4468749761581421</v>
      </c>
      <c r="J21" s="1">
        <v>4.6370056658814853</v>
      </c>
      <c r="K21" s="1">
        <v>4.6993750135103864</v>
      </c>
      <c r="L21" s="1">
        <v>4.5387209515238913</v>
      </c>
      <c r="M21" s="1">
        <v>4.4578261375427246</v>
      </c>
      <c r="N21" s="1">
        <v>4.6544411904671614</v>
      </c>
    </row>
    <row r="22" spans="2:14" x14ac:dyDescent="0.4">
      <c r="B22">
        <v>4</v>
      </c>
      <c r="C22">
        <v>2000</v>
      </c>
      <c r="D22" t="s">
        <v>16</v>
      </c>
      <c r="E22" s="1">
        <v>4.8890000104904177</v>
      </c>
      <c r="F22" s="1">
        <v>5.0564062893390656</v>
      </c>
      <c r="G22" s="1">
        <v>4.849868391689502</v>
      </c>
      <c r="H22" s="1">
        <v>4.9883333501361662</v>
      </c>
      <c r="I22" s="1">
        <v>4.6993333180745429</v>
      </c>
      <c r="J22" s="1">
        <v>4.8603007560385798</v>
      </c>
      <c r="K22" s="1">
        <v>4.9202631398251189</v>
      </c>
      <c r="L22" s="1">
        <v>4.745942019034123</v>
      </c>
      <c r="M22" s="1">
        <v>4.6788888507419166</v>
      </c>
      <c r="N22" s="1">
        <v>4.8835368053703379</v>
      </c>
    </row>
    <row r="23" spans="2:14" x14ac:dyDescent="0.4">
      <c r="B23">
        <v>5</v>
      </c>
      <c r="C23">
        <v>2000</v>
      </c>
      <c r="D23" t="s">
        <v>16</v>
      </c>
      <c r="E23" s="1">
        <v>4.9824999759071753</v>
      </c>
      <c r="F23" s="1">
        <v>5.1375641272618218</v>
      </c>
      <c r="G23" s="1">
        <v>4.9507446796336074</v>
      </c>
      <c r="H23" s="1">
        <v>5.0801904859996965</v>
      </c>
      <c r="I23" s="1">
        <v>4.7344999313354492</v>
      </c>
      <c r="J23" s="1">
        <v>4.9570658763725604</v>
      </c>
      <c r="K23" s="1">
        <v>5.0215686536302755</v>
      </c>
      <c r="L23" s="1">
        <v>4.8579121579180704</v>
      </c>
      <c r="M23" s="1">
        <v>4.7914999723434457</v>
      </c>
      <c r="N23" s="1">
        <v>4.9782193848210525</v>
      </c>
    </row>
    <row r="24" spans="2:14" x14ac:dyDescent="0.4">
      <c r="B24">
        <v>6</v>
      </c>
      <c r="C24">
        <v>2000</v>
      </c>
      <c r="D24" t="s">
        <v>16</v>
      </c>
      <c r="E24" s="1">
        <v>4.7577444409567224</v>
      </c>
      <c r="F24" s="1">
        <v>4.8960140645503998</v>
      </c>
      <c r="G24" s="1">
        <v>4.7255626301189047</v>
      </c>
      <c r="H24" s="1">
        <v>4.8311833143234253</v>
      </c>
      <c r="I24" s="1">
        <v>4.3492583433787022</v>
      </c>
      <c r="J24" s="1">
        <v>4.7184416012172274</v>
      </c>
      <c r="K24" s="1">
        <v>4.7551465034484872</v>
      </c>
      <c r="L24" s="1">
        <v>4.6054862807778747</v>
      </c>
      <c r="M24" s="1">
        <v>4.4931733449300131</v>
      </c>
      <c r="N24" s="1">
        <v>4.7398119594369614</v>
      </c>
    </row>
    <row r="25" spans="2:14" x14ac:dyDescent="0.4">
      <c r="B25">
        <v>7</v>
      </c>
      <c r="C25">
        <v>2000</v>
      </c>
      <c r="D25" t="s">
        <v>16</v>
      </c>
      <c r="E25" s="1">
        <v>4.43116672039032</v>
      </c>
      <c r="F25" s="1">
        <v>4.4890625029802314</v>
      </c>
      <c r="G25" s="1">
        <v>4.3732967769706645</v>
      </c>
      <c r="H25" s="1">
        <v>4.4008750081062313</v>
      </c>
      <c r="I25" s="1">
        <v>4.0016666650772095</v>
      </c>
      <c r="J25" s="1">
        <v>4.4156716510431089</v>
      </c>
      <c r="K25" s="1">
        <v>4.4171429248083207</v>
      </c>
      <c r="L25" s="1">
        <v>4.2771999931335447</v>
      </c>
      <c r="M25" s="1">
        <v>4.168888860278658</v>
      </c>
      <c r="N25" s="1">
        <v>4.3872051070260047</v>
      </c>
    </row>
    <row r="26" spans="2:14" x14ac:dyDescent="0.4">
      <c r="B26">
        <v>8</v>
      </c>
      <c r="C26">
        <v>2000</v>
      </c>
      <c r="D26" t="s">
        <v>16</v>
      </c>
      <c r="E26" s="1">
        <v>4.3217721407926533</v>
      </c>
      <c r="F26" s="1">
        <v>4.3875948869729342</v>
      </c>
      <c r="G26" s="1">
        <v>4.2649540813691029</v>
      </c>
      <c r="H26" s="1">
        <v>4.3205555809868716</v>
      </c>
      <c r="I26" s="1">
        <v>3.9506250023841853</v>
      </c>
      <c r="J26" s="1">
        <v>4.3076506120612823</v>
      </c>
      <c r="K26" s="1">
        <v>4.3076923168622532</v>
      </c>
      <c r="L26" s="1">
        <v>4.1968000062306725</v>
      </c>
      <c r="M26" s="1">
        <v>4.0786363970149644</v>
      </c>
      <c r="N26" s="1">
        <v>4.2856685983580212</v>
      </c>
    </row>
    <row r="27" spans="2:14" x14ac:dyDescent="0.4">
      <c r="B27">
        <v>9</v>
      </c>
      <c r="C27">
        <v>2000</v>
      </c>
      <c r="D27" t="s">
        <v>18</v>
      </c>
      <c r="E27" s="1">
        <v>4.516818183841127</v>
      </c>
      <c r="F27" s="1">
        <v>4.5603773368979397</v>
      </c>
      <c r="G27" s="1">
        <v>4.4791666534211902</v>
      </c>
      <c r="H27" s="1">
        <v>4.4993589291205769</v>
      </c>
      <c r="I27" s="1">
        <v>4.2576923737159138</v>
      </c>
      <c r="J27" s="1">
        <v>4.4960993232456508</v>
      </c>
      <c r="K27" s="1">
        <v>4.529268276400682</v>
      </c>
      <c r="L27" s="1">
        <v>4.4073333501815783</v>
      </c>
      <c r="M27" s="1">
        <v>4.3675000071525574</v>
      </c>
      <c r="N27" s="1">
        <v>4.4862592600010061</v>
      </c>
    </row>
    <row r="28" spans="2:14" x14ac:dyDescent="0.4">
      <c r="B28">
        <v>10</v>
      </c>
      <c r="C28">
        <v>2000</v>
      </c>
      <c r="D28" t="s">
        <v>18</v>
      </c>
      <c r="E28" s="1">
        <v>4.3905714716230122</v>
      </c>
      <c r="F28" s="1">
        <v>4.4517857176916946</v>
      </c>
      <c r="G28" s="1">
        <v>4.3349999725818638</v>
      </c>
      <c r="H28" s="1">
        <v>4.3257812559604645</v>
      </c>
      <c r="I28" s="1">
        <v>4.1382352885077971</v>
      </c>
      <c r="J28" s="1">
        <v>4.375555571387796</v>
      </c>
      <c r="K28" s="1">
        <v>4.440930233445278</v>
      </c>
      <c r="L28" s="1">
        <v>4.2784313501096243</v>
      </c>
      <c r="M28" s="1">
        <v>4.3021053264015592</v>
      </c>
      <c r="N28" s="1">
        <v>4.3549523880368186</v>
      </c>
    </row>
    <row r="29" spans="2:14" x14ac:dyDescent="0.4">
      <c r="B29">
        <v>11</v>
      </c>
      <c r="C29">
        <v>2000</v>
      </c>
      <c r="D29" t="s">
        <v>18</v>
      </c>
      <c r="E29" s="1">
        <v>4.4845238072531561</v>
      </c>
      <c r="F29" s="1">
        <v>4.5559999942779541</v>
      </c>
      <c r="G29" s="1">
        <v>4.4387628417654135</v>
      </c>
      <c r="H29" s="1">
        <v>4.4753488385400111</v>
      </c>
      <c r="I29" s="1">
        <v>4.2566666205724069</v>
      </c>
      <c r="J29" s="1">
        <v>4.4736216132705273</v>
      </c>
      <c r="K29" s="1">
        <v>4.553018839854114</v>
      </c>
      <c r="L29" s="1">
        <v>4.3979268481091758</v>
      </c>
      <c r="M29" s="1">
        <v>4.3987500468889857</v>
      </c>
      <c r="N29" s="1">
        <v>4.4631094800294751</v>
      </c>
    </row>
    <row r="30" spans="2:14" x14ac:dyDescent="0.4">
      <c r="B30">
        <v>12</v>
      </c>
      <c r="C30">
        <v>2000</v>
      </c>
      <c r="D30" t="s">
        <v>18</v>
      </c>
      <c r="E30" s="1">
        <v>4.6827536043913476</v>
      </c>
      <c r="F30" s="1">
        <v>4.7301818414167922</v>
      </c>
      <c r="G30" s="1">
        <v>4.6684705622055951</v>
      </c>
      <c r="H30" s="1">
        <v>4.6949333190917972</v>
      </c>
      <c r="I30" s="1">
        <v>4.4858823103063248</v>
      </c>
      <c r="J30" s="1">
        <v>4.6771621510789201</v>
      </c>
      <c r="K30" s="1">
        <v>4.7426190262749079</v>
      </c>
      <c r="L30" s="1">
        <v>4.6201886770860208</v>
      </c>
      <c r="M30" s="1">
        <v>4.594117697547464</v>
      </c>
      <c r="N30" s="1">
        <v>4.6753119325892811</v>
      </c>
    </row>
    <row r="31" spans="2:14" x14ac:dyDescent="0.4">
      <c r="B31">
        <v>1</v>
      </c>
      <c r="C31">
        <v>2001</v>
      </c>
      <c r="D31" t="s">
        <v>18</v>
      </c>
      <c r="E31" s="1">
        <v>4.4032530382455111</v>
      </c>
      <c r="F31" s="1">
        <v>4.4667567691287475</v>
      </c>
      <c r="G31" s="1">
        <v>4.3656074711095503</v>
      </c>
      <c r="H31" s="1">
        <v>4.4275490442911787</v>
      </c>
      <c r="I31" s="1">
        <v>4.2277273048054091</v>
      </c>
      <c r="J31" s="1">
        <v>4.3971958084711948</v>
      </c>
      <c r="K31" s="1">
        <v>4.4614814740640147</v>
      </c>
      <c r="L31" s="1">
        <v>4.3294118011699005</v>
      </c>
      <c r="M31" s="1">
        <v>4.2940740761933496</v>
      </c>
      <c r="N31" s="1">
        <v>4.3940496083461875</v>
      </c>
    </row>
    <row r="32" spans="2:14" x14ac:dyDescent="0.4">
      <c r="B32">
        <v>2</v>
      </c>
      <c r="C32">
        <v>2001</v>
      </c>
      <c r="D32" t="s">
        <v>18</v>
      </c>
      <c r="E32" s="1">
        <v>4.1771186772039384</v>
      </c>
      <c r="F32" s="1">
        <v>4.2668627944647106</v>
      </c>
      <c r="G32" s="1">
        <v>4.1629630165335572</v>
      </c>
      <c r="H32" s="1">
        <v>4.2124999761581421</v>
      </c>
      <c r="I32" s="1">
        <v>4.0290000359217322</v>
      </c>
      <c r="J32" s="1">
        <v>4.1706122232943166</v>
      </c>
      <c r="K32" s="1">
        <v>4.2618182030591099</v>
      </c>
      <c r="L32" s="1">
        <v>4.1062500141561031</v>
      </c>
      <c r="M32" s="1">
        <v>4.0709375515580177</v>
      </c>
      <c r="N32" s="1">
        <v>4.1705729315678282</v>
      </c>
    </row>
    <row r="33" spans="2:14" x14ac:dyDescent="0.4">
      <c r="B33">
        <v>3</v>
      </c>
      <c r="C33">
        <v>2001</v>
      </c>
      <c r="D33" t="s">
        <v>18</v>
      </c>
      <c r="E33" s="1">
        <v>4.1026229584803344</v>
      </c>
      <c r="F33" s="1">
        <v>4.1883636301214047</v>
      </c>
      <c r="G33" s="1">
        <v>4.0838096028282527</v>
      </c>
      <c r="H33" s="1">
        <v>4.1215585083156441</v>
      </c>
      <c r="I33" s="1">
        <v>3.9651613543110509</v>
      </c>
      <c r="J33" s="1">
        <v>4.0936241709945982</v>
      </c>
      <c r="K33" s="1">
        <v>4.1683720766111865</v>
      </c>
      <c r="L33" s="1">
        <v>4.0083333571751911</v>
      </c>
      <c r="M33" s="1">
        <v>4.0016667207082106</v>
      </c>
      <c r="N33" s="1">
        <v>4.0909830808639525</v>
      </c>
    </row>
    <row r="34" spans="2:14" x14ac:dyDescent="0.4">
      <c r="B34">
        <v>4</v>
      </c>
      <c r="C34">
        <v>2001</v>
      </c>
      <c r="D34" t="s">
        <v>18</v>
      </c>
      <c r="E34" s="1">
        <v>3.9825757778052129</v>
      </c>
      <c r="F34" s="1">
        <v>4.0794444658138129</v>
      </c>
      <c r="G34" s="1">
        <v>3.9626191031365172</v>
      </c>
      <c r="H34" s="1">
        <v>4.0134524305661516</v>
      </c>
      <c r="I34" s="1">
        <v>3.8120689967582959</v>
      </c>
      <c r="J34" s="1">
        <v>3.9707483223506381</v>
      </c>
      <c r="K34" s="1">
        <v>4.0263414789990675</v>
      </c>
      <c r="L34" s="1">
        <v>3.8861428907939364</v>
      </c>
      <c r="M34" s="1">
        <v>3.8729032777970831</v>
      </c>
      <c r="N34" s="1">
        <v>3.9679043237919069</v>
      </c>
    </row>
    <row r="35" spans="2:14" x14ac:dyDescent="0.4">
      <c r="B35">
        <v>5</v>
      </c>
      <c r="C35">
        <v>2001</v>
      </c>
      <c r="D35" t="s">
        <v>18</v>
      </c>
      <c r="E35" s="1">
        <v>4.0525000265666415</v>
      </c>
      <c r="F35" s="1">
        <v>4.1981818278630572</v>
      </c>
      <c r="G35" s="1">
        <v>4.0491753312730294</v>
      </c>
      <c r="H35" s="1">
        <v>4.1063636890565505</v>
      </c>
      <c r="I35" s="1">
        <v>3.9113514101183093</v>
      </c>
      <c r="J35" s="1">
        <v>4.0574033550135997</v>
      </c>
      <c r="K35" s="1">
        <v>4.1377777700070979</v>
      </c>
      <c r="L35" s="1">
        <v>3.9785227802666756</v>
      </c>
      <c r="M35" s="1">
        <v>3.9502941790749055</v>
      </c>
      <c r="N35" s="1">
        <v>4.0591351770065929</v>
      </c>
    </row>
    <row r="36" spans="2:14" x14ac:dyDescent="0.4">
      <c r="B36">
        <v>6</v>
      </c>
      <c r="C36">
        <v>2001</v>
      </c>
      <c r="D36" t="s">
        <v>18</v>
      </c>
      <c r="E36" s="1">
        <v>4.31290320427187</v>
      </c>
      <c r="F36" s="1">
        <v>4.4414705809424904</v>
      </c>
      <c r="G36" s="1">
        <v>4.3262921183296799</v>
      </c>
      <c r="H36" s="1">
        <v>4.3628333171208693</v>
      </c>
      <c r="I36" s="1">
        <v>4.177187517285347</v>
      </c>
      <c r="J36" s="1">
        <v>4.3180000107863856</v>
      </c>
      <c r="K36" s="1">
        <v>4.3677272796630859</v>
      </c>
      <c r="L36" s="1">
        <v>4.2352112514871942</v>
      </c>
      <c r="M36" s="1">
        <v>4.190937504172326</v>
      </c>
      <c r="N36" s="1">
        <v>4.3092970077098984</v>
      </c>
    </row>
    <row r="37" spans="2:14" x14ac:dyDescent="0.4">
      <c r="B37">
        <v>7</v>
      </c>
      <c r="C37">
        <v>2001</v>
      </c>
      <c r="D37" t="s">
        <v>18</v>
      </c>
      <c r="E37" s="1">
        <v>4.7114084404958803</v>
      </c>
      <c r="F37" s="1">
        <v>4.8306249380111694</v>
      </c>
      <c r="G37" s="1">
        <v>4.6937500292604621</v>
      </c>
      <c r="H37" s="1">
        <v>4.7258209755171592</v>
      </c>
      <c r="I37" s="1">
        <v>4.5738709972750753</v>
      </c>
      <c r="J37" s="1">
        <v>4.7331428834370204</v>
      </c>
      <c r="K37" s="1">
        <v>4.7543181939558545</v>
      </c>
      <c r="L37" s="1">
        <v>4.6355882462333238</v>
      </c>
      <c r="M37" s="1">
        <v>4.5974193542234358</v>
      </c>
      <c r="N37" s="1">
        <v>4.7030244948980693</v>
      </c>
    </row>
    <row r="38" spans="2:14" x14ac:dyDescent="0.4">
      <c r="B38">
        <v>8</v>
      </c>
      <c r="C38">
        <v>2001</v>
      </c>
      <c r="D38" t="s">
        <v>18</v>
      </c>
      <c r="E38" s="1">
        <v>4.7054022865733884</v>
      </c>
      <c r="F38" s="1">
        <v>4.8327999782562259</v>
      </c>
      <c r="G38" s="1">
        <v>4.7096261577071434</v>
      </c>
      <c r="H38" s="1">
        <v>4.7605882364160879</v>
      </c>
      <c r="I38" s="1">
        <v>4.595142882210868</v>
      </c>
      <c r="J38" s="1">
        <v>4.7298360835007633</v>
      </c>
      <c r="K38" s="1">
        <v>4.769818167252974</v>
      </c>
      <c r="L38" s="1">
        <v>4.6030588318319881</v>
      </c>
      <c r="M38" s="1">
        <v>4.6000000024453191</v>
      </c>
      <c r="N38" s="1">
        <v>4.7093388443150799</v>
      </c>
    </row>
    <row r="39" spans="2:14" x14ac:dyDescent="0.4">
      <c r="B39">
        <v>9</v>
      </c>
      <c r="C39">
        <v>2001</v>
      </c>
      <c r="D39" s="3" t="s">
        <v>20</v>
      </c>
      <c r="E39" s="1">
        <v>4.4235384721022388</v>
      </c>
      <c r="F39" s="1">
        <v>4.5437208996262664</v>
      </c>
      <c r="G39" s="1">
        <v>4.3755555748939514</v>
      </c>
      <c r="H39" s="1">
        <v>4.4603030103625674</v>
      </c>
      <c r="I39" s="1">
        <v>4.2023529866162468</v>
      </c>
      <c r="J39" s="1">
        <v>4.4820979225051989</v>
      </c>
      <c r="K39" s="1">
        <v>4.4813636324622417</v>
      </c>
      <c r="L39" s="1">
        <v>4.3589040743161558</v>
      </c>
      <c r="M39" s="1">
        <v>4.3077419342533236</v>
      </c>
      <c r="N39" s="1">
        <v>4.4221891438272083</v>
      </c>
    </row>
    <row r="40" spans="2:14" x14ac:dyDescent="0.4">
      <c r="B40">
        <v>10</v>
      </c>
      <c r="C40">
        <v>2001</v>
      </c>
      <c r="D40" s="3" t="s">
        <v>20</v>
      </c>
      <c r="E40" s="1">
        <v>3.97941862705142</v>
      </c>
      <c r="F40" s="1">
        <v>4.0406382996985251</v>
      </c>
      <c r="G40" s="1">
        <v>3.9167257241443196</v>
      </c>
      <c r="H40" s="1">
        <v>3.9417857329050698</v>
      </c>
      <c r="I40" s="1">
        <v>3.8375609793314114</v>
      </c>
      <c r="J40" s="1">
        <v>4.0171921253204346</v>
      </c>
      <c r="K40" s="1">
        <v>4.0196296638912621</v>
      </c>
      <c r="L40" s="1">
        <v>3.9327956963610906</v>
      </c>
      <c r="M40" s="1">
        <v>3.9273684338519455</v>
      </c>
      <c r="N40" s="1">
        <v>3.9666930356986909</v>
      </c>
    </row>
    <row r="41" spans="2:14" x14ac:dyDescent="0.4">
      <c r="B41">
        <v>11</v>
      </c>
      <c r="C41">
        <v>2001</v>
      </c>
      <c r="D41" s="3" t="s">
        <v>20</v>
      </c>
      <c r="E41" s="1">
        <v>4.021142898287092</v>
      </c>
      <c r="F41" s="1">
        <v>4.1005882889616725</v>
      </c>
      <c r="G41" s="1">
        <v>3.9642683325744255</v>
      </c>
      <c r="H41" s="1">
        <v>4.0030883164966795</v>
      </c>
      <c r="I41" s="1">
        <v>3.8444827753922035</v>
      </c>
      <c r="J41" s="1">
        <v>4.0513750448822972</v>
      </c>
      <c r="K41" s="1">
        <v>4.0722727721387679</v>
      </c>
      <c r="L41" s="1">
        <v>3.9707463001137349</v>
      </c>
      <c r="M41" s="1">
        <v>3.9592857616288319</v>
      </c>
      <c r="N41" s="1">
        <v>4.012821414832878</v>
      </c>
    </row>
    <row r="42" spans="2:14" x14ac:dyDescent="0.4">
      <c r="B42">
        <v>12</v>
      </c>
      <c r="C42">
        <v>2001</v>
      </c>
      <c r="D42" s="3" t="s">
        <v>20</v>
      </c>
      <c r="E42" s="1">
        <v>3.9673611455493503</v>
      </c>
      <c r="F42" s="1">
        <v>4.0748889075385195</v>
      </c>
      <c r="G42" s="1">
        <v>3.9265555858612067</v>
      </c>
      <c r="H42" s="1">
        <v>3.9890909447814478</v>
      </c>
      <c r="I42" s="1">
        <v>3.7978787783420445</v>
      </c>
      <c r="J42" s="1">
        <v>3.9646296721917618</v>
      </c>
      <c r="K42" s="1">
        <v>4.0890697823014373</v>
      </c>
      <c r="L42" s="1">
        <v>3.9155555864175162</v>
      </c>
      <c r="M42" s="1">
        <v>3.8812500089406958</v>
      </c>
      <c r="N42" s="1">
        <v>3.9597398668769896</v>
      </c>
    </row>
    <row r="43" spans="2:14" x14ac:dyDescent="0.4">
      <c r="B43">
        <v>1</v>
      </c>
      <c r="C43">
        <v>2002</v>
      </c>
      <c r="D43" s="3" t="s">
        <v>20</v>
      </c>
      <c r="E43" s="1">
        <v>3.9650562050637235</v>
      </c>
      <c r="F43" s="1">
        <v>4.0825000070035466</v>
      </c>
      <c r="G43" s="1">
        <v>3.9465384529187131</v>
      </c>
      <c r="H43" s="1">
        <v>3.9857143106914701</v>
      </c>
      <c r="I43" s="1">
        <v>3.8045238426753452</v>
      </c>
      <c r="J43" s="1">
        <v>3.9869500005245211</v>
      </c>
      <c r="K43" s="1">
        <v>4.099038490882287</v>
      </c>
      <c r="L43" s="1">
        <v>3.9175824306823395</v>
      </c>
      <c r="M43" s="1">
        <v>3.8662500381469727</v>
      </c>
      <c r="N43" s="1">
        <v>3.9698302997932733</v>
      </c>
    </row>
    <row r="44" spans="2:14" x14ac:dyDescent="0.4">
      <c r="B44">
        <v>2</v>
      </c>
      <c r="C44">
        <v>2002</v>
      </c>
      <c r="D44" s="3" t="s">
        <v>20</v>
      </c>
      <c r="E44" s="1">
        <v>4.0351316332817078</v>
      </c>
      <c r="F44" s="1">
        <v>4.1503773950180909</v>
      </c>
      <c r="G44" s="1">
        <v>4.0105556223127579</v>
      </c>
      <c r="H44" s="1">
        <v>4.0555224169546094</v>
      </c>
      <c r="I44" s="1">
        <v>3.8438709628197452</v>
      </c>
      <c r="J44" s="1">
        <v>4.0570370871343728</v>
      </c>
      <c r="K44" s="1">
        <v>4.1395238127027243</v>
      </c>
      <c r="L44" s="1">
        <v>3.9516000398000082</v>
      </c>
      <c r="M44" s="1">
        <v>3.9090625420212746</v>
      </c>
      <c r="N44" s="1">
        <v>4.0303025898660065</v>
      </c>
    </row>
    <row r="45" spans="2:14" x14ac:dyDescent="0.4">
      <c r="B45">
        <v>3</v>
      </c>
      <c r="C45">
        <v>2002</v>
      </c>
      <c r="D45" s="3" t="s">
        <v>20</v>
      </c>
      <c r="E45" s="1">
        <v>4.2164285591670447</v>
      </c>
      <c r="F45" s="1">
        <v>4.3428571479661127</v>
      </c>
      <c r="G45" s="1">
        <v>4.1933721054432</v>
      </c>
      <c r="H45" s="1">
        <v>4.2513235526926376</v>
      </c>
      <c r="I45" s="1">
        <v>4.0293334086736055</v>
      </c>
      <c r="J45" s="1">
        <v>4.2490062387833687</v>
      </c>
      <c r="K45" s="1">
        <v>4.2885714485531761</v>
      </c>
      <c r="L45" s="1">
        <v>4.1502740317828035</v>
      </c>
      <c r="M45" s="1">
        <v>4.0959375649690646</v>
      </c>
      <c r="N45" s="1">
        <v>4.2187702524623436</v>
      </c>
    </row>
    <row r="46" spans="2:14" x14ac:dyDescent="0.4">
      <c r="B46">
        <v>4</v>
      </c>
      <c r="C46">
        <v>2002</v>
      </c>
      <c r="D46" s="3" t="s">
        <v>20</v>
      </c>
      <c r="E46" s="1">
        <v>4.2882191840916466</v>
      </c>
      <c r="F46" s="1">
        <v>4.4630356856754849</v>
      </c>
      <c r="G46" s="1">
        <v>4.2774999993188043</v>
      </c>
      <c r="H46" s="1">
        <v>4.357534199544828</v>
      </c>
      <c r="I46" s="1">
        <v>4.1075757561307968</v>
      </c>
      <c r="J46" s="1">
        <v>4.3295030949278646</v>
      </c>
      <c r="K46" s="1">
        <v>4.4004651557567511</v>
      </c>
      <c r="L46" s="1">
        <v>4.2162162226599618</v>
      </c>
      <c r="M46" s="1">
        <v>4.1670967840379296</v>
      </c>
      <c r="N46" s="1">
        <v>4.3047452166581612</v>
      </c>
    </row>
    <row r="47" spans="2:14" x14ac:dyDescent="0.4">
      <c r="B47">
        <v>5</v>
      </c>
      <c r="C47">
        <v>2002</v>
      </c>
      <c r="D47" s="3" t="s">
        <v>20</v>
      </c>
      <c r="E47" s="1">
        <v>4.4176344102428802</v>
      </c>
      <c r="F47" s="1">
        <v>4.6001449115034463</v>
      </c>
      <c r="G47" s="1">
        <v>4.4210908846421679</v>
      </c>
      <c r="H47" s="1">
        <v>4.5198863744735727</v>
      </c>
      <c r="I47" s="1">
        <v>4.2433333851042248</v>
      </c>
      <c r="J47" s="1">
        <v>4.4541145836313563</v>
      </c>
      <c r="K47" s="1">
        <v>4.5437037061761929</v>
      </c>
      <c r="L47" s="1">
        <v>4.3099999681432193</v>
      </c>
      <c r="M47" s="1">
        <v>4.3005263679905941</v>
      </c>
      <c r="N47" s="1">
        <v>4.4354487162369951</v>
      </c>
    </row>
    <row r="48" spans="2:14" x14ac:dyDescent="0.4">
      <c r="B48">
        <v>6</v>
      </c>
      <c r="C48">
        <v>2002</v>
      </c>
      <c r="D48" s="3" t="s">
        <v>20</v>
      </c>
      <c r="E48" s="1">
        <v>4.6848611566755505</v>
      </c>
      <c r="F48" s="1">
        <v>4.8496363379738545</v>
      </c>
      <c r="G48" s="1">
        <v>4.6784146297268743</v>
      </c>
      <c r="H48" s="1">
        <v>4.7491891964061841</v>
      </c>
      <c r="I48" s="1">
        <v>4.474166644944086</v>
      </c>
      <c r="J48" s="1">
        <v>4.7396153608957929</v>
      </c>
      <c r="K48" s="1">
        <v>4.8025581115900078</v>
      </c>
      <c r="L48" s="1">
        <v>4.5592753368875254</v>
      </c>
      <c r="M48" s="1">
        <v>4.5618749856948861</v>
      </c>
      <c r="N48" s="1">
        <v>4.6957027369053952</v>
      </c>
    </row>
    <row r="49" spans="2:14" x14ac:dyDescent="0.4">
      <c r="B49">
        <v>7</v>
      </c>
      <c r="C49">
        <v>2002</v>
      </c>
      <c r="D49" s="3" t="s">
        <v>20</v>
      </c>
      <c r="E49" s="1">
        <v>5.4565600318908691</v>
      </c>
      <c r="F49" s="1">
        <v>5.5251428808484757</v>
      </c>
      <c r="G49" s="1">
        <v>5.3600000310166971</v>
      </c>
      <c r="H49" s="1">
        <v>5.435760866040769</v>
      </c>
      <c r="I49" s="1">
        <v>5.1612499475479128</v>
      </c>
      <c r="J49" s="1">
        <v>5.4397584412984799</v>
      </c>
      <c r="K49" s="1">
        <v>5.4766666847362853</v>
      </c>
      <c r="L49" s="1">
        <v>5.3269230874030145</v>
      </c>
      <c r="M49" s="1">
        <v>5.2944999814033507</v>
      </c>
      <c r="N49" s="1">
        <v>5.4084680399647382</v>
      </c>
    </row>
    <row r="50" spans="2:14" x14ac:dyDescent="0.4">
      <c r="B50">
        <v>8</v>
      </c>
      <c r="C50">
        <v>2002</v>
      </c>
      <c r="D50" s="3" t="s">
        <v>20</v>
      </c>
      <c r="E50" s="1">
        <v>5.47031493074312</v>
      </c>
      <c r="F50" s="1">
        <v>5.5541818358681416</v>
      </c>
      <c r="G50" s="1">
        <v>5.4265555116865372</v>
      </c>
      <c r="H50" s="1">
        <v>5.4722972882760539</v>
      </c>
      <c r="I50" s="1">
        <v>5.3530434940172285</v>
      </c>
      <c r="J50" s="1">
        <v>5.472471890824564</v>
      </c>
      <c r="K50" s="1">
        <v>5.4688889079623753</v>
      </c>
      <c r="L50" s="1">
        <v>5.4366196847297772</v>
      </c>
      <c r="M50" s="1">
        <v>5.4942307655627909</v>
      </c>
      <c r="N50" s="1">
        <v>5.4654861942950115</v>
      </c>
    </row>
    <row r="51" spans="2:14" x14ac:dyDescent="0.4">
      <c r="B51">
        <v>9</v>
      </c>
      <c r="C51">
        <v>2002</v>
      </c>
      <c r="D51" s="3" t="s">
        <v>22</v>
      </c>
      <c r="E51" s="1">
        <v>5.4103149091164893</v>
      </c>
      <c r="F51" s="1">
        <v>5.5936363653703172</v>
      </c>
      <c r="G51" s="1">
        <v>5.4151648007906408</v>
      </c>
      <c r="H51" s="1">
        <v>5.5033802448863716</v>
      </c>
      <c r="I51" s="1">
        <v>5.2500000381469736</v>
      </c>
      <c r="J51" s="1">
        <v>5.4330898643879406</v>
      </c>
      <c r="K51" s="1">
        <v>5.5092857224600653</v>
      </c>
      <c r="L51" s="1">
        <v>5.4462666447957355</v>
      </c>
      <c r="M51" s="1">
        <v>5.3285185672618738</v>
      </c>
      <c r="N51" s="1">
        <v>5.4418957809635939</v>
      </c>
    </row>
    <row r="52" spans="2:14" x14ac:dyDescent="0.4">
      <c r="B52">
        <v>10</v>
      </c>
      <c r="C52">
        <v>2002</v>
      </c>
      <c r="D52" s="3" t="s">
        <v>22</v>
      </c>
      <c r="E52" s="1">
        <v>5.1522360351515113</v>
      </c>
      <c r="F52" s="1">
        <v>5.2470000062670028</v>
      </c>
      <c r="G52" s="1">
        <v>5.1077679012502939</v>
      </c>
      <c r="H52" s="1">
        <v>5.1333684118170488</v>
      </c>
      <c r="I52" s="1">
        <v>4.9908108066868131</v>
      </c>
      <c r="J52" s="1">
        <v>5.185512815785204</v>
      </c>
      <c r="K52" s="1">
        <v>5.1912727182561698</v>
      </c>
      <c r="L52" s="1">
        <v>5.1684374809265128</v>
      </c>
      <c r="M52" s="1">
        <v>5.0527500033378603</v>
      </c>
      <c r="N52" s="1">
        <v>5.1537888918982615</v>
      </c>
    </row>
    <row r="53" spans="2:14" x14ac:dyDescent="0.4">
      <c r="B53">
        <v>11</v>
      </c>
      <c r="C53">
        <v>2002</v>
      </c>
      <c r="D53" s="3" t="s">
        <v>22</v>
      </c>
      <c r="E53" s="1">
        <v>5.4551562331616879</v>
      </c>
      <c r="F53" s="1">
        <v>5.5839999805797218</v>
      </c>
      <c r="G53" s="1">
        <v>5.4191860043725306</v>
      </c>
      <c r="H53" s="1">
        <v>5.4566666030883786</v>
      </c>
      <c r="I53" s="1">
        <v>5.317307710647583</v>
      </c>
      <c r="J53" s="1">
        <v>5.4753157841531852</v>
      </c>
      <c r="K53" s="1">
        <v>5.5193182229995728</v>
      </c>
      <c r="L53" s="1">
        <v>5.4951282403407955</v>
      </c>
      <c r="M53" s="1">
        <v>5.4155555477848747</v>
      </c>
      <c r="N53" s="1">
        <v>5.4681664205908946</v>
      </c>
    </row>
    <row r="54" spans="2:14" x14ac:dyDescent="0.4">
      <c r="B54">
        <v>12</v>
      </c>
      <c r="C54">
        <v>2002</v>
      </c>
      <c r="D54" s="3" t="s">
        <v>22</v>
      </c>
      <c r="E54" s="1">
        <v>5.3217188008129597</v>
      </c>
      <c r="F54" s="1">
        <v>5.4481817765669387</v>
      </c>
      <c r="G54" s="1">
        <v>5.2946666558583573</v>
      </c>
      <c r="H54" s="1">
        <v>5.3432857445308137</v>
      </c>
      <c r="I54" s="1">
        <v>5.1692306628594036</v>
      </c>
      <c r="J54" s="1">
        <v>5.3275806775657077</v>
      </c>
      <c r="K54" s="1">
        <v>5.3706818385557691</v>
      </c>
      <c r="L54" s="1">
        <v>5.3778378512408285</v>
      </c>
      <c r="M54" s="1">
        <v>5.2689285278320313</v>
      </c>
      <c r="N54" s="1">
        <v>5.3331098563320793</v>
      </c>
    </row>
    <row r="55" spans="2:14" x14ac:dyDescent="0.4">
      <c r="B55">
        <v>1</v>
      </c>
      <c r="C55">
        <v>2003</v>
      </c>
      <c r="D55" s="3" t="s">
        <v>22</v>
      </c>
      <c r="E55" s="1">
        <v>5.3507484370057687</v>
      </c>
      <c r="F55" s="1">
        <v>5.4821771417345317</v>
      </c>
      <c r="G55" s="1">
        <v>5.3046544445885555</v>
      </c>
      <c r="H55" s="1">
        <v>5.3945631478962142</v>
      </c>
      <c r="I55" s="1">
        <v>5.2256648218309554</v>
      </c>
      <c r="J55" s="1">
        <v>5.3644610118057772</v>
      </c>
      <c r="K55" s="1">
        <v>5.4179946354457309</v>
      </c>
      <c r="L55" s="1">
        <v>5.3564053038333324</v>
      </c>
      <c r="M55" s="1">
        <v>5.2673918492085221</v>
      </c>
      <c r="N55" s="1">
        <v>5.3610863778356554</v>
      </c>
    </row>
    <row r="56" spans="2:14" x14ac:dyDescent="0.4">
      <c r="B56">
        <v>2</v>
      </c>
      <c r="C56">
        <v>2003</v>
      </c>
      <c r="D56" s="3" t="s">
        <v>22</v>
      </c>
      <c r="E56" s="1">
        <v>5.3837168406596225</v>
      </c>
      <c r="F56" s="1">
        <v>5.5187500034059793</v>
      </c>
      <c r="G56" s="1">
        <v>5.367974631394012</v>
      </c>
      <c r="H56" s="1">
        <v>5.4509588920906795</v>
      </c>
      <c r="I56" s="1">
        <v>5.2583333969116222</v>
      </c>
      <c r="J56" s="1">
        <v>5.3881034549625442</v>
      </c>
      <c r="K56" s="1">
        <v>5.4439024460024941</v>
      </c>
      <c r="L56" s="1">
        <v>5.3801351624566163</v>
      </c>
      <c r="M56" s="1">
        <v>5.3083871410739034</v>
      </c>
      <c r="N56" s="1">
        <v>5.3957824216691996</v>
      </c>
    </row>
    <row r="57" spans="2:14" x14ac:dyDescent="0.4">
      <c r="B57">
        <v>3</v>
      </c>
      <c r="C57">
        <v>2003</v>
      </c>
      <c r="D57" s="3" t="s">
        <v>22</v>
      </c>
      <c r="E57" s="1">
        <v>5.3725373317946241</v>
      </c>
      <c r="F57" s="1">
        <v>5.5172727584838865</v>
      </c>
      <c r="G57" s="1">
        <v>5.3273033935032528</v>
      </c>
      <c r="H57" s="1">
        <v>5.4436231765194218</v>
      </c>
      <c r="I57" s="1">
        <v>5.2488460907569294</v>
      </c>
      <c r="J57" s="1">
        <v>5.3907368233329374</v>
      </c>
      <c r="K57" s="1">
        <v>5.4282978544843958</v>
      </c>
      <c r="L57" s="1">
        <v>5.3861428397042408</v>
      </c>
      <c r="M57" s="1">
        <v>5.3047825149867851</v>
      </c>
      <c r="N57" s="1">
        <v>5.38832147362222</v>
      </c>
    </row>
    <row r="58" spans="2:14" x14ac:dyDescent="0.4">
      <c r="B58">
        <v>4</v>
      </c>
      <c r="C58">
        <v>2003</v>
      </c>
      <c r="D58" s="3" t="s">
        <v>22</v>
      </c>
      <c r="E58" s="1">
        <v>5.7152023012238438</v>
      </c>
      <c r="F58" s="1">
        <v>5.886923078390268</v>
      </c>
      <c r="G58" s="1">
        <v>5.6923214495182037</v>
      </c>
      <c r="H58" s="1">
        <v>5.8293617177516852</v>
      </c>
      <c r="I58" s="1">
        <v>5.6047222216924029</v>
      </c>
      <c r="J58" s="1">
        <v>5.7220762523554143</v>
      </c>
      <c r="K58" s="1">
        <v>5.7861538520226112</v>
      </c>
      <c r="L58" s="1">
        <v>5.7266278821368548</v>
      </c>
      <c r="M58" s="1">
        <v>5.6451613057044243</v>
      </c>
      <c r="N58" s="1">
        <v>5.7379175905129953</v>
      </c>
    </row>
    <row r="59" spans="2:14" x14ac:dyDescent="0.4">
      <c r="B59">
        <v>5</v>
      </c>
      <c r="C59">
        <v>2003</v>
      </c>
      <c r="D59" s="3" t="s">
        <v>22</v>
      </c>
      <c r="E59" s="1">
        <v>6.0293548389147684</v>
      </c>
      <c r="F59" s="1">
        <v>6.1705357262066443</v>
      </c>
      <c r="G59" s="1">
        <v>5.94849464457522</v>
      </c>
      <c r="H59" s="1">
        <v>6.0912162097724707</v>
      </c>
      <c r="I59" s="1">
        <v>5.8925000627835589</v>
      </c>
      <c r="J59" s="1">
        <v>6.0431395131488177</v>
      </c>
      <c r="K59" s="1">
        <v>6.0693616562701296</v>
      </c>
      <c r="L59" s="1">
        <v>5.9725000105406112</v>
      </c>
      <c r="M59" s="1">
        <v>5.9621739387512207</v>
      </c>
      <c r="N59" s="1">
        <v>6.0294528862625629</v>
      </c>
    </row>
    <row r="60" spans="2:14" x14ac:dyDescent="0.4">
      <c r="B60">
        <v>6</v>
      </c>
      <c r="C60">
        <v>2003</v>
      </c>
      <c r="D60" s="3" t="s">
        <v>22</v>
      </c>
      <c r="E60" s="1">
        <v>6.0400787376043361</v>
      </c>
      <c r="F60" s="1">
        <v>6.1723214132445197</v>
      </c>
      <c r="G60" s="1">
        <v>5.9234066061921169</v>
      </c>
      <c r="H60" s="1">
        <v>6.0924675371739774</v>
      </c>
      <c r="I60" s="1">
        <v>5.8451724052429199</v>
      </c>
      <c r="J60" s="1">
        <v>6.0560824772746296</v>
      </c>
      <c r="K60" s="1">
        <v>6.0776470315222646</v>
      </c>
      <c r="L60" s="1">
        <v>5.9271794832669773</v>
      </c>
      <c r="M60" s="1">
        <v>5.8803846102494459</v>
      </c>
      <c r="N60" s="1">
        <v>6.0225651561805087</v>
      </c>
    </row>
    <row r="61" spans="2:14" x14ac:dyDescent="0.4">
      <c r="B61">
        <v>7</v>
      </c>
      <c r="C61">
        <v>2003</v>
      </c>
      <c r="D61" s="3" t="s">
        <v>22</v>
      </c>
      <c r="E61" s="1">
        <v>5.6554729487444906</v>
      </c>
      <c r="F61" s="1">
        <v>5.853382356026593</v>
      </c>
      <c r="G61" s="1">
        <v>5.5521551535047333</v>
      </c>
      <c r="H61" s="1">
        <v>5.7214432893340117</v>
      </c>
      <c r="I61" s="1">
        <v>5.4674286024911067</v>
      </c>
      <c r="J61" s="1">
        <v>5.648943106333415</v>
      </c>
      <c r="K61" s="1">
        <v>5.7175000309944153</v>
      </c>
      <c r="L61" s="1">
        <v>5.4758947472823296</v>
      </c>
      <c r="M61" s="1">
        <v>5.4676667054494219</v>
      </c>
      <c r="N61" s="1">
        <v>5.6342936628254687</v>
      </c>
    </row>
    <row r="62" spans="2:14" x14ac:dyDescent="0.4">
      <c r="B62">
        <v>8</v>
      </c>
      <c r="C62">
        <v>2003</v>
      </c>
      <c r="D62" s="3" t="s">
        <v>22</v>
      </c>
      <c r="E62" s="1">
        <v>5.6375373263857256</v>
      </c>
      <c r="F62" s="1">
        <v>5.728039199230718</v>
      </c>
      <c r="G62" s="1">
        <v>5.5805494235112114</v>
      </c>
      <c r="H62" s="1">
        <v>5.6194937078258658</v>
      </c>
      <c r="I62" s="1">
        <v>5.4713793129756532</v>
      </c>
      <c r="J62" s="1">
        <v>5.6303571389645946</v>
      </c>
      <c r="K62" s="1">
        <v>5.6500000220078688</v>
      </c>
      <c r="L62" s="1">
        <v>5.4853947476336833</v>
      </c>
      <c r="M62" s="1">
        <v>5.5036000442504882</v>
      </c>
      <c r="N62" s="1">
        <v>5.6068622151956387</v>
      </c>
    </row>
    <row r="63" spans="2:14" x14ac:dyDescent="0.4">
      <c r="B63">
        <v>9</v>
      </c>
      <c r="C63">
        <v>2003</v>
      </c>
      <c r="D63" s="3" t="s">
        <v>24</v>
      </c>
      <c r="E63" s="1">
        <v>6.0809649040824478</v>
      </c>
      <c r="F63" s="1">
        <v>6.1801886648501991</v>
      </c>
      <c r="G63" s="1">
        <v>5.9685542267489149</v>
      </c>
      <c r="H63" s="1">
        <v>6.1109333356221516</v>
      </c>
      <c r="I63" s="1">
        <v>5.9500000190734852</v>
      </c>
      <c r="J63" s="1">
        <v>6.1132973026584931</v>
      </c>
      <c r="K63" s="1">
        <v>6.1722221692403156</v>
      </c>
      <c r="L63" s="1">
        <v>5.9912658039527606</v>
      </c>
      <c r="M63" s="1">
        <v>5.9666666587193795</v>
      </c>
      <c r="N63" s="1">
        <v>6.0738799366036407</v>
      </c>
    </row>
    <row r="64" spans="2:14" x14ac:dyDescent="0.4">
      <c r="B64">
        <v>10</v>
      </c>
      <c r="C64">
        <v>2003</v>
      </c>
      <c r="D64" s="3" t="s">
        <v>24</v>
      </c>
      <c r="E64" s="1">
        <v>6.8622289393321578</v>
      </c>
      <c r="F64" s="1">
        <v>7.046571459089007</v>
      </c>
      <c r="G64" s="1">
        <v>6.8102678401129584</v>
      </c>
      <c r="H64" s="1">
        <v>6.9518181771943066</v>
      </c>
      <c r="I64" s="1">
        <v>6.7985714639936177</v>
      </c>
      <c r="J64" s="1">
        <v>6.9069879313549363</v>
      </c>
      <c r="K64" s="1">
        <v>6.9339062348008156</v>
      </c>
      <c r="L64" s="1">
        <v>6.8169767579366995</v>
      </c>
      <c r="M64" s="1">
        <v>6.8000000606883653</v>
      </c>
      <c r="N64" s="1">
        <v>6.8869081110567656</v>
      </c>
    </row>
    <row r="65" spans="2:14" x14ac:dyDescent="0.4">
      <c r="B65">
        <v>11</v>
      </c>
      <c r="C65">
        <v>2003</v>
      </c>
      <c r="D65" s="3" t="s">
        <v>24</v>
      </c>
      <c r="E65" s="1">
        <v>7.1768889356542518</v>
      </c>
      <c r="F65" s="1">
        <v>7.3323636315085672</v>
      </c>
      <c r="G65" s="1">
        <v>7.1261797754952081</v>
      </c>
      <c r="H65" s="1">
        <v>7.2332894990318701</v>
      </c>
      <c r="I65" s="1">
        <v>7.0413332939147955</v>
      </c>
      <c r="J65" s="1">
        <v>7.1953500437736508</v>
      </c>
      <c r="K65" s="1">
        <v>7.2052000522613513</v>
      </c>
      <c r="L65" s="1">
        <v>7.1323750197887419</v>
      </c>
      <c r="M65" s="1">
        <v>7.072058803894941</v>
      </c>
      <c r="N65" s="1">
        <v>7.1798798652771163</v>
      </c>
    </row>
    <row r="66" spans="2:14" x14ac:dyDescent="0.4">
      <c r="B66">
        <v>12</v>
      </c>
      <c r="C66">
        <v>2003</v>
      </c>
      <c r="D66" s="3" t="s">
        <v>24</v>
      </c>
      <c r="E66" s="1">
        <v>7.3895000185285298</v>
      </c>
      <c r="F66" s="1">
        <v>7.5632142254284451</v>
      </c>
      <c r="G66" s="1">
        <v>7.3368132035810865</v>
      </c>
      <c r="H66" s="1">
        <v>7.4776811945265615</v>
      </c>
      <c r="I66" s="1">
        <v>7.1786486393696549</v>
      </c>
      <c r="J66" s="1">
        <v>7.3804639196887463</v>
      </c>
      <c r="K66" s="1">
        <v>7.4227083424727125</v>
      </c>
      <c r="L66" s="1">
        <v>7.311212091734915</v>
      </c>
      <c r="M66" s="1">
        <v>7.2339024194856973</v>
      </c>
      <c r="N66" s="1">
        <v>7.3780593004509445</v>
      </c>
    </row>
    <row r="67" spans="2:14" x14ac:dyDescent="0.4">
      <c r="B67">
        <v>1</v>
      </c>
      <c r="C67">
        <v>2004</v>
      </c>
      <c r="D67" s="3" t="s">
        <v>24</v>
      </c>
      <c r="E67" s="1">
        <v>7.7690769122197079</v>
      </c>
      <c r="F67" s="1">
        <v>7.9360713958740243</v>
      </c>
      <c r="G67" s="1">
        <v>7.7281110551622181</v>
      </c>
      <c r="H67" s="1">
        <v>7.8428572122152751</v>
      </c>
      <c r="I67" s="1">
        <v>7.6111111508475409</v>
      </c>
      <c r="J67" s="1">
        <v>7.7650500392913822</v>
      </c>
      <c r="K67" s="1">
        <v>7.8049019925734573</v>
      </c>
      <c r="L67" s="1">
        <v>7.6991463579782629</v>
      </c>
      <c r="M67" s="1">
        <v>7.6511111259460449</v>
      </c>
      <c r="N67" s="1">
        <v>7.7647229681543433</v>
      </c>
    </row>
    <row r="68" spans="2:14" x14ac:dyDescent="0.4">
      <c r="B68">
        <v>2</v>
      </c>
      <c r="C68">
        <v>2004</v>
      </c>
      <c r="D68" s="3" t="s">
        <v>24</v>
      </c>
      <c r="E68" s="1">
        <v>8.1360294117647065</v>
      </c>
      <c r="F68" s="1">
        <v>8.3398213727133612</v>
      </c>
      <c r="G68" s="1">
        <v>8.1017391629841011</v>
      </c>
      <c r="H68" s="1">
        <v>8.2661250293254849</v>
      </c>
      <c r="I68" s="1">
        <v>7.9099999919082178</v>
      </c>
      <c r="J68" s="1">
        <v>8.1265024810001769</v>
      </c>
      <c r="K68" s="1">
        <v>8.2165383925804729</v>
      </c>
      <c r="L68" s="1">
        <v>8.0245000481605526</v>
      </c>
      <c r="M68" s="1">
        <v>7.9174193720663748</v>
      </c>
      <c r="N68" s="1">
        <v>8.1330930621095909</v>
      </c>
    </row>
    <row r="69" spans="2:14" x14ac:dyDescent="0.4">
      <c r="B69">
        <v>3</v>
      </c>
      <c r="C69">
        <v>2004</v>
      </c>
      <c r="D69" s="3" t="s">
        <v>24</v>
      </c>
      <c r="E69" s="1">
        <v>9.3848979651522466</v>
      </c>
      <c r="F69" s="1">
        <v>9.5707246531610917</v>
      </c>
      <c r="G69" s="1">
        <v>9.3543635975230828</v>
      </c>
      <c r="H69" s="1">
        <v>9.4832608907119074</v>
      </c>
      <c r="I69" s="1">
        <v>9.265908999876542</v>
      </c>
      <c r="J69" s="1">
        <v>9.3485333336724175</v>
      </c>
      <c r="K69" s="1">
        <v>9.414032290058751</v>
      </c>
      <c r="L69" s="1">
        <v>9.2565685814502192</v>
      </c>
      <c r="M69" s="1">
        <v>9.2490908449346367</v>
      </c>
      <c r="N69" s="1">
        <v>9.371307251573274</v>
      </c>
    </row>
    <row r="70" spans="2:14" x14ac:dyDescent="0.4">
      <c r="B70">
        <v>4</v>
      </c>
      <c r="C70">
        <v>2004</v>
      </c>
      <c r="D70" s="3" t="s">
        <v>24</v>
      </c>
      <c r="E70" s="1">
        <v>9.4223880554313091</v>
      </c>
      <c r="F70" s="1">
        <v>9.7049999435742667</v>
      </c>
      <c r="G70" s="1">
        <v>9.4175531711984188</v>
      </c>
      <c r="H70" s="1">
        <v>9.5910127253472055</v>
      </c>
      <c r="I70" s="1">
        <v>9.3645454464536719</v>
      </c>
      <c r="J70" s="1">
        <v>9.4056632518768311</v>
      </c>
      <c r="K70" s="1">
        <v>9.5036538564241848</v>
      </c>
      <c r="L70" s="1">
        <v>9.3861445921013154</v>
      </c>
      <c r="M70" s="1">
        <v>9.3605882981244264</v>
      </c>
      <c r="N70" s="1">
        <v>9.4494289522310329</v>
      </c>
    </row>
    <row r="71" spans="2:14" x14ac:dyDescent="0.4">
      <c r="B71">
        <v>5</v>
      </c>
      <c r="C71">
        <v>2004</v>
      </c>
      <c r="D71" s="3" t="s">
        <v>24</v>
      </c>
      <c r="E71" s="1">
        <v>9.0843810036068877</v>
      </c>
      <c r="F71" s="1">
        <v>9.4143749674161299</v>
      </c>
      <c r="G71" s="1">
        <v>9.098615426283617</v>
      </c>
      <c r="H71" s="1">
        <v>9.3581013377708739</v>
      </c>
      <c r="I71" s="1">
        <v>8.9989286150251111</v>
      </c>
      <c r="J71" s="1">
        <v>9.1209392178783109</v>
      </c>
      <c r="K71" s="1">
        <v>9.2828000450134294</v>
      </c>
      <c r="L71" s="1">
        <v>8.9284999847412116</v>
      </c>
      <c r="M71" s="1">
        <v>8.9983334223429363</v>
      </c>
      <c r="N71" s="1">
        <v>9.140660684029978</v>
      </c>
    </row>
    <row r="72" spans="2:14" x14ac:dyDescent="0.4">
      <c r="B72">
        <v>6</v>
      </c>
      <c r="C72">
        <v>2004</v>
      </c>
      <c r="D72" s="3" t="s">
        <v>24</v>
      </c>
      <c r="E72" s="1">
        <v>8.445652218338866</v>
      </c>
      <c r="F72" s="1">
        <v>8.7449152186765513</v>
      </c>
      <c r="G72" s="1">
        <v>8.386513797515029</v>
      </c>
      <c r="H72" s="1">
        <v>8.6469999843173557</v>
      </c>
      <c r="I72" s="1">
        <v>8.302307764689127</v>
      </c>
      <c r="J72" s="1">
        <v>8.4832653629536523</v>
      </c>
      <c r="K72" s="1">
        <v>8.5720312893390656</v>
      </c>
      <c r="L72" s="1">
        <v>8.2325234145761659</v>
      </c>
      <c r="M72" s="1">
        <v>8.2342222319708931</v>
      </c>
      <c r="N72" s="1">
        <v>8.4551469343141843</v>
      </c>
    </row>
    <row r="73" spans="2:14" x14ac:dyDescent="0.4">
      <c r="B73">
        <v>7</v>
      </c>
      <c r="C73">
        <v>2004</v>
      </c>
      <c r="D73" s="3" t="s">
        <v>24</v>
      </c>
      <c r="E73" s="1">
        <v>7.6893577969402349</v>
      </c>
      <c r="F73" s="1">
        <v>7.8090475513821556</v>
      </c>
      <c r="G73" s="1">
        <v>7.4591667188538446</v>
      </c>
      <c r="H73" s="1">
        <v>7.6786110599835711</v>
      </c>
      <c r="I73" s="1">
        <v>7.6254546208815137</v>
      </c>
      <c r="J73" s="1">
        <v>7.6306417383612155</v>
      </c>
      <c r="K73" s="1">
        <v>7.6229167083899183</v>
      </c>
      <c r="L73" s="1">
        <v>7.3507895030473405</v>
      </c>
      <c r="M73" s="1">
        <v>7.5373334566752117</v>
      </c>
      <c r="N73" s="1">
        <v>7.6009270695567492</v>
      </c>
    </row>
    <row r="74" spans="2:14" x14ac:dyDescent="0.4">
      <c r="B74">
        <v>8</v>
      </c>
      <c r="C74">
        <v>2004</v>
      </c>
      <c r="D74" s="3" t="s">
        <v>24</v>
      </c>
      <c r="E74" s="1">
        <v>5.6925599861145022</v>
      </c>
      <c r="F74" s="1">
        <v>6.2282927094436271</v>
      </c>
      <c r="G74" s="1">
        <v>5.656506015593747</v>
      </c>
      <c r="H74" s="1">
        <v>5.9733783489948999</v>
      </c>
      <c r="I74" s="1">
        <v>5.7642856325422036</v>
      </c>
      <c r="J74" s="1">
        <v>5.8309405794238103</v>
      </c>
      <c r="K74" s="1">
        <v>5.9467307695975666</v>
      </c>
      <c r="L74" s="1">
        <v>5.7569333394368494</v>
      </c>
      <c r="M74" s="1">
        <v>5.6931249797344208</v>
      </c>
      <c r="N74" s="1">
        <v>5.8203555453265157</v>
      </c>
    </row>
    <row r="75" spans="2:14" x14ac:dyDescent="0.4">
      <c r="B75">
        <v>9</v>
      </c>
      <c r="C75">
        <v>2004</v>
      </c>
      <c r="D75" s="3" t="s">
        <v>26</v>
      </c>
      <c r="E75" s="1">
        <v>5.2016176265828751</v>
      </c>
      <c r="F75" s="1">
        <v>5.3970370557573109</v>
      </c>
      <c r="G75" s="1">
        <v>5.276696464845112</v>
      </c>
      <c r="H75" s="1">
        <v>5.3833684218557254</v>
      </c>
      <c r="I75" s="1">
        <v>5.1443749964237213</v>
      </c>
      <c r="J75" s="1">
        <v>5.2877375550938943</v>
      </c>
      <c r="K75" s="1">
        <v>5.3478333473205559</v>
      </c>
      <c r="L75" s="1">
        <v>5.2578095254443955</v>
      </c>
      <c r="M75" s="1">
        <v>5.2016666928927098</v>
      </c>
      <c r="N75" s="1">
        <v>5.2854799558006835</v>
      </c>
    </row>
    <row r="76" spans="2:14" x14ac:dyDescent="0.4">
      <c r="B76">
        <v>10</v>
      </c>
      <c r="C76">
        <v>2004</v>
      </c>
      <c r="D76" s="3" t="s">
        <v>26</v>
      </c>
      <c r="E76" s="1">
        <v>4.6907563009181947</v>
      </c>
      <c r="F76" s="1">
        <v>4.8252778185738459</v>
      </c>
      <c r="G76" s="1">
        <v>4.6186734510927785</v>
      </c>
      <c r="H76" s="1">
        <v>4.6735366263040685</v>
      </c>
      <c r="I76" s="1">
        <v>4.5846666336059565</v>
      </c>
      <c r="J76" s="1">
        <v>4.7248979709586321</v>
      </c>
      <c r="K76" s="1">
        <v>4.7534693893121212</v>
      </c>
      <c r="L76" s="1">
        <v>4.6404209839670285</v>
      </c>
      <c r="M76" s="1">
        <v>4.6231817765669385</v>
      </c>
      <c r="N76" s="1">
        <v>4.688328647881411</v>
      </c>
    </row>
    <row r="77" spans="2:14" x14ac:dyDescent="0.4">
      <c r="B77">
        <v>11</v>
      </c>
      <c r="C77">
        <v>2004</v>
      </c>
      <c r="D77" s="3" t="s">
        <v>26</v>
      </c>
      <c r="E77" s="1">
        <v>4.9035714278145441</v>
      </c>
      <c r="F77" s="1">
        <v>4.9820000171661381</v>
      </c>
      <c r="G77" s="1">
        <v>4.7897871960984899</v>
      </c>
      <c r="H77" s="1">
        <v>4.8729333114624032</v>
      </c>
      <c r="I77" s="1">
        <v>4.7217647187850051</v>
      </c>
      <c r="J77" s="1">
        <v>4.8982926973482455</v>
      </c>
      <c r="K77" s="1">
        <v>5.0097916821638746</v>
      </c>
      <c r="L77" s="1">
        <v>4.7719117367968842</v>
      </c>
      <c r="M77" s="1">
        <v>4.7646153890169582</v>
      </c>
      <c r="N77" s="1">
        <v>4.8607908110229339</v>
      </c>
    </row>
    <row r="78" spans="2:14" x14ac:dyDescent="0.4">
      <c r="B78">
        <v>12</v>
      </c>
      <c r="C78">
        <v>2004</v>
      </c>
      <c r="D78" s="3" t="s">
        <v>26</v>
      </c>
      <c r="E78" s="1">
        <v>4.970875006914139</v>
      </c>
      <c r="F78" s="1">
        <v>5.1031481248361095</v>
      </c>
      <c r="G78" s="1">
        <v>4.8658139428427054</v>
      </c>
      <c r="H78" s="1">
        <v>4.9428000116348265</v>
      </c>
      <c r="I78" s="1">
        <v>4.763499999046326</v>
      </c>
      <c r="J78" s="1">
        <v>4.9644531328231096</v>
      </c>
      <c r="K78" s="1">
        <v>5.0718032727476023</v>
      </c>
      <c r="L78" s="1">
        <v>4.8320118238234659</v>
      </c>
      <c r="M78" s="1">
        <v>4.7929411916171798</v>
      </c>
      <c r="N78" s="1">
        <v>4.9284845463419007</v>
      </c>
    </row>
    <row r="79" spans="2:14" x14ac:dyDescent="0.4">
      <c r="B79">
        <v>1</v>
      </c>
      <c r="C79">
        <v>2005</v>
      </c>
      <c r="D79" s="3" t="s">
        <v>26</v>
      </c>
      <c r="E79" s="1">
        <v>4.8710434913635252</v>
      </c>
      <c r="F79" s="1">
        <v>5.0197674839995639</v>
      </c>
      <c r="G79" s="1">
        <v>4.7964646744005606</v>
      </c>
      <c r="H79" s="1">
        <v>4.8885526092428906</v>
      </c>
      <c r="I79" s="1">
        <v>4.6706666469573985</v>
      </c>
      <c r="J79" s="1">
        <v>4.8716580361282267</v>
      </c>
      <c r="K79" s="1">
        <v>4.9669999408721921</v>
      </c>
      <c r="L79" s="1">
        <v>4.6952272328463467</v>
      </c>
      <c r="M79" s="1">
        <v>4.6851999664306643</v>
      </c>
      <c r="N79" s="1">
        <v>4.8335517637070318</v>
      </c>
    </row>
    <row r="80" spans="2:14" x14ac:dyDescent="0.4">
      <c r="B80">
        <v>2</v>
      </c>
      <c r="C80">
        <v>2005</v>
      </c>
      <c r="D80" s="3" t="s">
        <v>26</v>
      </c>
      <c r="E80" s="1">
        <v>4.9305000114440922</v>
      </c>
      <c r="F80" s="1">
        <v>5.0793477763300361</v>
      </c>
      <c r="G80" s="1">
        <v>4.915306115637021</v>
      </c>
      <c r="H80" s="1">
        <v>5.0001351768906055</v>
      </c>
      <c r="I80" s="1">
        <v>4.7600000169542103</v>
      </c>
      <c r="J80" s="1">
        <v>4.9337837889387801</v>
      </c>
      <c r="K80" s="1">
        <v>5.0054000377655026</v>
      </c>
      <c r="L80" s="1">
        <v>4.7484375238418579</v>
      </c>
      <c r="M80" s="1">
        <v>4.8028571265084405</v>
      </c>
      <c r="N80" s="1">
        <v>4.906134238019086</v>
      </c>
    </row>
    <row r="81" spans="2:14" x14ac:dyDescent="0.4">
      <c r="B81">
        <v>3</v>
      </c>
      <c r="C81">
        <v>2005</v>
      </c>
      <c r="D81" s="3" t="s">
        <v>26</v>
      </c>
      <c r="E81" s="1">
        <v>5.7709316644609343</v>
      </c>
      <c r="F81" s="1">
        <v>5.9037036984055122</v>
      </c>
      <c r="G81" s="1">
        <v>5.7808870692406931</v>
      </c>
      <c r="H81" s="1">
        <v>5.8469000005722043</v>
      </c>
      <c r="I81" s="1">
        <v>5.6531579034370285</v>
      </c>
      <c r="J81" s="1">
        <v>5.7902281347789692</v>
      </c>
      <c r="K81" s="1">
        <v>5.8178125023841858</v>
      </c>
      <c r="L81" s="1">
        <v>5.7155307551336021</v>
      </c>
      <c r="M81" s="1">
        <v>5.67022728919983</v>
      </c>
      <c r="N81" s="1">
        <v>5.773814531858747</v>
      </c>
    </row>
    <row r="82" spans="2:14" x14ac:dyDescent="0.4">
      <c r="B82">
        <v>4</v>
      </c>
      <c r="C82">
        <v>2005</v>
      </c>
      <c r="D82" s="3" t="s">
        <v>26</v>
      </c>
      <c r="E82" s="1">
        <v>5.7855384753300596</v>
      </c>
      <c r="F82" s="1">
        <v>6.0095348801723745</v>
      </c>
      <c r="G82" s="1">
        <v>5.7604123980728623</v>
      </c>
      <c r="H82" s="1">
        <v>5.8896249532699585</v>
      </c>
      <c r="I82" s="1">
        <v>5.5366666687859425</v>
      </c>
      <c r="J82" s="1">
        <v>5.7864500403404238</v>
      </c>
      <c r="K82" s="1">
        <v>5.8431372455522128</v>
      </c>
      <c r="L82" s="1">
        <v>5.6074046105828907</v>
      </c>
      <c r="M82" s="1">
        <v>5.5866667429606123</v>
      </c>
      <c r="N82" s="1">
        <v>5.7578148329699479</v>
      </c>
    </row>
    <row r="83" spans="2:14" x14ac:dyDescent="0.4">
      <c r="B83">
        <v>5</v>
      </c>
      <c r="C83">
        <v>2005</v>
      </c>
      <c r="D83" s="3" t="s">
        <v>26</v>
      </c>
      <c r="E83" s="1">
        <v>5.947364330291748</v>
      </c>
      <c r="F83" s="1">
        <v>6.1208333969116211</v>
      </c>
      <c r="G83" s="1">
        <v>5.9269791295131045</v>
      </c>
      <c r="H83" s="1">
        <v>6.0602531614182871</v>
      </c>
      <c r="I83" s="1">
        <v>5.7163043540457021</v>
      </c>
      <c r="J83" s="1">
        <v>5.9336585277464335</v>
      </c>
      <c r="K83" s="1">
        <v>5.9829411413155347</v>
      </c>
      <c r="L83" s="1">
        <v>5.7355797221695166</v>
      </c>
      <c r="M83" s="1">
        <v>5.7444828296529833</v>
      </c>
      <c r="N83" s="1">
        <v>5.9059208868755251</v>
      </c>
    </row>
    <row r="84" spans="2:14" x14ac:dyDescent="0.4">
      <c r="B84">
        <v>6</v>
      </c>
      <c r="C84">
        <v>2005</v>
      </c>
      <c r="D84" s="3" t="s">
        <v>26</v>
      </c>
      <c r="E84" s="1">
        <v>6.427267080508404</v>
      </c>
      <c r="F84" s="1">
        <v>6.5684999624888105</v>
      </c>
      <c r="G84" s="1">
        <v>6.4354999820391336</v>
      </c>
      <c r="H84" s="1">
        <v>6.5482857068379721</v>
      </c>
      <c r="I84" s="1">
        <v>6.2443636374040086</v>
      </c>
      <c r="J84" s="1">
        <v>6.4299612507339594</v>
      </c>
      <c r="K84" s="1">
        <v>6.4382812604308128</v>
      </c>
      <c r="L84" s="1">
        <v>6.3249703977234972</v>
      </c>
      <c r="M84" s="1">
        <v>6.3005262676038232</v>
      </c>
      <c r="N84" s="1">
        <v>6.4189223238565392</v>
      </c>
    </row>
    <row r="85" spans="2:14" x14ac:dyDescent="0.4">
      <c r="B85">
        <v>7</v>
      </c>
      <c r="C85">
        <v>2005</v>
      </c>
      <c r="D85" s="3" t="s">
        <v>26</v>
      </c>
      <c r="E85" s="1">
        <v>6.5117600097656254</v>
      </c>
      <c r="F85" s="1">
        <v>6.7170833349227905</v>
      </c>
      <c r="G85" s="1">
        <v>6.4895918417950069</v>
      </c>
      <c r="H85" s="1">
        <v>6.6448192883686845</v>
      </c>
      <c r="I85" s="1">
        <v>6.2521738902382227</v>
      </c>
      <c r="J85" s="1">
        <v>6.4788944805087754</v>
      </c>
      <c r="K85" s="1">
        <v>6.5718000411987303</v>
      </c>
      <c r="L85" s="1">
        <v>6.3354074195579244</v>
      </c>
      <c r="M85" s="1">
        <v>6.310740682813857</v>
      </c>
      <c r="N85" s="1">
        <v>6.4797164062095485</v>
      </c>
    </row>
    <row r="86" spans="2:14" x14ac:dyDescent="0.4">
      <c r="B86">
        <v>8</v>
      </c>
      <c r="C86">
        <v>2005</v>
      </c>
      <c r="D86" s="3" t="s">
        <v>26</v>
      </c>
      <c r="E86" s="1">
        <v>5.9060584019570443</v>
      </c>
      <c r="F86" s="1">
        <v>5.9879245578118088</v>
      </c>
      <c r="G86" s="1">
        <v>5.8427586308841049</v>
      </c>
      <c r="H86" s="1">
        <v>6.0320618619623874</v>
      </c>
      <c r="I86" s="1">
        <v>5.6528571381860848</v>
      </c>
      <c r="J86" s="1">
        <v>5.8540090054005116</v>
      </c>
      <c r="K86" s="1">
        <v>5.9706896420182849</v>
      </c>
      <c r="L86" s="1">
        <v>5.7264000066121419</v>
      </c>
      <c r="M86" s="1">
        <v>5.7103225492661993</v>
      </c>
      <c r="N86" s="1">
        <v>5.8578532340100926</v>
      </c>
    </row>
    <row r="87" spans="2:14" x14ac:dyDescent="0.4">
      <c r="B87">
        <v>9</v>
      </c>
      <c r="C87">
        <v>2005</v>
      </c>
      <c r="D87" s="3" t="s">
        <v>28</v>
      </c>
      <c r="E87" s="1">
        <v>5.3430327548355354</v>
      </c>
      <c r="F87" s="1">
        <v>5.3800000651129363</v>
      </c>
      <c r="G87" s="1">
        <v>5.1888118592819366</v>
      </c>
      <c r="H87" s="1">
        <v>5.2869333394368487</v>
      </c>
      <c r="I87" s="1">
        <v>5.0851020326419754</v>
      </c>
      <c r="J87" s="1">
        <v>5.3336893053888117</v>
      </c>
      <c r="K87" s="1">
        <v>5.3649999911968527</v>
      </c>
      <c r="L87" s="1">
        <v>5.1787407097993077</v>
      </c>
      <c r="M87" s="1">
        <v>5.1569999853769941</v>
      </c>
      <c r="N87" s="1">
        <v>5.2719927409996732</v>
      </c>
    </row>
    <row r="88" spans="2:14" x14ac:dyDescent="0.4">
      <c r="B88">
        <v>10</v>
      </c>
      <c r="C88">
        <v>2005</v>
      </c>
      <c r="D88" s="3" t="s">
        <v>28</v>
      </c>
      <c r="E88" s="1">
        <v>5.1908129986708724</v>
      </c>
      <c r="F88" s="1">
        <v>5.2812727581370957</v>
      </c>
      <c r="G88" s="1">
        <v>5.058431363573261</v>
      </c>
      <c r="H88" s="1">
        <v>5.1115492699851455</v>
      </c>
      <c r="I88" s="1">
        <v>5.0005555329499423</v>
      </c>
      <c r="J88" s="1">
        <v>5.2264851508754315</v>
      </c>
      <c r="K88" s="1">
        <v>5.1370588190415338</v>
      </c>
      <c r="L88" s="1">
        <v>5.1036566869536442</v>
      </c>
      <c r="M88" s="1">
        <v>5.0827272733052569</v>
      </c>
      <c r="N88" s="1">
        <v>5.1481333247098053</v>
      </c>
    </row>
    <row r="89" spans="2:14" x14ac:dyDescent="0.4">
      <c r="B89">
        <v>11</v>
      </c>
      <c r="C89">
        <v>2005</v>
      </c>
      <c r="D89" s="3" t="s">
        <v>28</v>
      </c>
      <c r="E89" s="1">
        <v>5.1671724220802044</v>
      </c>
      <c r="F89" s="1">
        <v>5.2486486177186711</v>
      </c>
      <c r="G89" s="1">
        <v>5.015984276148278</v>
      </c>
      <c r="H89" s="1">
        <v>5.1477999973297122</v>
      </c>
      <c r="I89" s="1">
        <v>4.9120312929153442</v>
      </c>
      <c r="J89" s="1">
        <v>5.1837547821103387</v>
      </c>
      <c r="K89" s="1">
        <v>5.1604838602004515</v>
      </c>
      <c r="L89" s="1">
        <v>4.9862275466233674</v>
      </c>
      <c r="M89" s="1">
        <v>4.9758974833366194</v>
      </c>
      <c r="N89" s="1">
        <v>5.1044177132460566</v>
      </c>
    </row>
    <row r="90" spans="2:14" x14ac:dyDescent="0.4">
      <c r="B90">
        <v>12</v>
      </c>
      <c r="C90">
        <v>2005</v>
      </c>
      <c r="D90" s="3" t="s">
        <v>28</v>
      </c>
      <c r="E90" s="1">
        <v>5.4152336432555011</v>
      </c>
      <c r="F90" s="1">
        <v>5.574852859272676</v>
      </c>
      <c r="G90" s="1">
        <v>5.341308411036696</v>
      </c>
      <c r="H90" s="1">
        <v>5.4393976050687121</v>
      </c>
      <c r="I90" s="1">
        <v>5.1903703301041224</v>
      </c>
      <c r="J90" s="1">
        <v>5.4464178915640611</v>
      </c>
      <c r="K90" s="1">
        <v>5.5809999847412106</v>
      </c>
      <c r="L90" s="1">
        <v>5.2134677017888711</v>
      </c>
      <c r="M90" s="1">
        <v>5.2274999320507058</v>
      </c>
      <c r="N90" s="1">
        <v>5.386585934110184</v>
      </c>
    </row>
    <row r="91" spans="2:14" x14ac:dyDescent="0.4">
      <c r="B91">
        <v>1</v>
      </c>
      <c r="C91">
        <v>2006</v>
      </c>
      <c r="D91" s="3" t="s">
        <v>28</v>
      </c>
      <c r="E91" s="1">
        <v>5.3006976741228913</v>
      </c>
      <c r="F91" s="1">
        <v>5.445588146938996</v>
      </c>
      <c r="G91" s="1">
        <v>5.2052678763866425</v>
      </c>
      <c r="H91" s="1">
        <v>5.3109999597072601</v>
      </c>
      <c r="I91" s="1">
        <v>5.1001852000201193</v>
      </c>
      <c r="J91" s="1">
        <v>5.3070754734974983</v>
      </c>
      <c r="K91" s="1">
        <v>5.3772548881231579</v>
      </c>
      <c r="L91" s="1">
        <v>5.1486885078617783</v>
      </c>
      <c r="M91" s="1">
        <v>5.1168749779462823</v>
      </c>
      <c r="N91" s="1">
        <v>5.2658023146695871</v>
      </c>
    </row>
    <row r="92" spans="2:14" x14ac:dyDescent="0.4">
      <c r="B92">
        <v>2</v>
      </c>
      <c r="C92">
        <v>2006</v>
      </c>
      <c r="D92" s="3" t="s">
        <v>28</v>
      </c>
      <c r="E92" s="1">
        <v>5.1965068039828788</v>
      </c>
      <c r="F92" s="1">
        <v>5.3319116971072029</v>
      </c>
      <c r="G92" s="1">
        <v>5.1521620879302139</v>
      </c>
      <c r="H92" s="1">
        <v>5.2263749480247501</v>
      </c>
      <c r="I92" s="1">
        <v>4.9709803730833766</v>
      </c>
      <c r="J92" s="1">
        <v>5.205605352940581</v>
      </c>
      <c r="K92" s="1">
        <v>5.3268627746432431</v>
      </c>
      <c r="L92" s="1">
        <v>5.0685124121421623</v>
      </c>
      <c r="M92" s="1">
        <v>5.0462500154972068</v>
      </c>
      <c r="N92" s="1">
        <v>5.1778821891188489</v>
      </c>
    </row>
    <row r="93" spans="2:14" x14ac:dyDescent="0.4">
      <c r="B93">
        <v>3</v>
      </c>
      <c r="C93">
        <v>2006</v>
      </c>
      <c r="D93" s="3" t="s">
        <v>28</v>
      </c>
      <c r="E93" s="1">
        <v>5.2034426126323758</v>
      </c>
      <c r="F93" s="1">
        <v>5.3649411594166478</v>
      </c>
      <c r="G93" s="1">
        <v>5.1359182961133065</v>
      </c>
      <c r="H93" s="1">
        <v>5.2605102110882198</v>
      </c>
      <c r="I93" s="1">
        <v>4.9281818288745312</v>
      </c>
      <c r="J93" s="1">
        <v>5.2043115798977837</v>
      </c>
      <c r="K93" s="1">
        <v>5.2710769066443808</v>
      </c>
      <c r="L93" s="1">
        <v>5.0234253999278033</v>
      </c>
      <c r="M93" s="1">
        <v>5.0024444897969564</v>
      </c>
      <c r="N93" s="1">
        <v>5.1635078376916486</v>
      </c>
    </row>
    <row r="94" spans="2:14" x14ac:dyDescent="0.4">
      <c r="B94">
        <v>4</v>
      </c>
      <c r="C94">
        <v>2006</v>
      </c>
      <c r="D94" s="3" t="s">
        <v>28</v>
      </c>
      <c r="E94" s="1">
        <v>5.0822147843021677</v>
      </c>
      <c r="F94" s="1">
        <v>5.2742187306284904</v>
      </c>
      <c r="G94" s="1">
        <v>5.0659829001141405</v>
      </c>
      <c r="H94" s="1">
        <v>5.1881012735487539</v>
      </c>
      <c r="I94" s="1">
        <v>4.8359615252568169</v>
      </c>
      <c r="J94" s="1">
        <v>5.1025688188885328</v>
      </c>
      <c r="K94" s="1">
        <v>5.1302127635225334</v>
      </c>
      <c r="L94" s="1">
        <v>4.9562319327091826</v>
      </c>
      <c r="M94" s="1">
        <v>4.9005128664848128</v>
      </c>
      <c r="N94" s="1">
        <v>5.069114077262836</v>
      </c>
    </row>
    <row r="95" spans="2:14" x14ac:dyDescent="0.4">
      <c r="B95">
        <v>5</v>
      </c>
      <c r="C95">
        <v>2006</v>
      </c>
      <c r="D95" s="3" t="s">
        <v>28</v>
      </c>
      <c r="E95" s="1">
        <v>5.2267456026472283</v>
      </c>
      <c r="F95" s="1">
        <v>5.3576712543017244</v>
      </c>
      <c r="G95" s="1">
        <v>5.2304666678110756</v>
      </c>
      <c r="H95" s="1">
        <v>5.3067326687350134</v>
      </c>
      <c r="I95" s="1">
        <v>5.0349999904632572</v>
      </c>
      <c r="J95" s="1">
        <v>5.2608712116877241</v>
      </c>
      <c r="K95" s="1">
        <v>5.3365516909237565</v>
      </c>
      <c r="L95" s="1">
        <v>5.1196449353144722</v>
      </c>
      <c r="M95" s="1">
        <v>5.0673912504444951</v>
      </c>
      <c r="N95" s="1">
        <v>5.2236605477989269</v>
      </c>
    </row>
    <row r="96" spans="2:14" x14ac:dyDescent="0.4">
      <c r="B96">
        <v>6</v>
      </c>
      <c r="C96">
        <v>2006</v>
      </c>
      <c r="D96" s="3" t="s">
        <v>28</v>
      </c>
      <c r="E96" s="1">
        <v>5.2255704418924829</v>
      </c>
      <c r="F96" s="1">
        <v>5.4188234735937684</v>
      </c>
      <c r="G96" s="1">
        <v>5.1964799690246579</v>
      </c>
      <c r="H96" s="1">
        <v>5.3096341679735879</v>
      </c>
      <c r="I96" s="1">
        <v>4.997200040817261</v>
      </c>
      <c r="J96" s="1">
        <v>5.2651121071101308</v>
      </c>
      <c r="K96" s="1">
        <v>5.3257778061760792</v>
      </c>
      <c r="L96" s="1">
        <v>5.0722137735090183</v>
      </c>
      <c r="M96" s="1">
        <v>5.0459460052284033</v>
      </c>
      <c r="N96" s="1">
        <v>5.216307691951374</v>
      </c>
    </row>
    <row r="97" spans="2:14" x14ac:dyDescent="0.4">
      <c r="B97">
        <v>7</v>
      </c>
      <c r="C97">
        <v>2006</v>
      </c>
      <c r="D97" s="3" t="s">
        <v>28</v>
      </c>
      <c r="E97" s="1">
        <v>5.4186206883397601</v>
      </c>
      <c r="F97" s="1">
        <v>5.5424324241844385</v>
      </c>
      <c r="G97" s="1">
        <v>5.2540384439321679</v>
      </c>
      <c r="H97" s="1">
        <v>5.3697499930858612</v>
      </c>
      <c r="I97" s="1">
        <v>5.1426087566044023</v>
      </c>
      <c r="J97" s="1">
        <v>5.4483928424971442</v>
      </c>
      <c r="K97" s="1">
        <v>5.4355555640326605</v>
      </c>
      <c r="L97" s="1">
        <v>5.2495488510992292</v>
      </c>
      <c r="M97" s="1">
        <v>5.1662856646946498</v>
      </c>
      <c r="N97" s="1">
        <v>5.3639390430924045</v>
      </c>
    </row>
    <row r="98" spans="2:14" x14ac:dyDescent="0.4">
      <c r="B98">
        <v>8</v>
      </c>
      <c r="C98">
        <v>2006</v>
      </c>
      <c r="D98" s="3" t="s">
        <v>28</v>
      </c>
      <c r="E98" s="1">
        <v>5.0564641056798436</v>
      </c>
      <c r="F98" s="1">
        <v>5.13627664586331</v>
      </c>
      <c r="G98" s="1">
        <v>4.918028176670342</v>
      </c>
      <c r="H98" s="1">
        <v>5.0100934394052095</v>
      </c>
      <c r="I98" s="1">
        <v>4.7788136045811536</v>
      </c>
      <c r="J98" s="1">
        <v>5.0726373693445224</v>
      </c>
      <c r="K98" s="1">
        <v>5.0618032861928475</v>
      </c>
      <c r="L98" s="1">
        <v>4.8781437359884112</v>
      </c>
      <c r="M98" s="1">
        <v>4.8782978768044325</v>
      </c>
      <c r="N98" s="1">
        <v>4.9973032856071873</v>
      </c>
    </row>
    <row r="99" spans="2:14" x14ac:dyDescent="0.4">
      <c r="B99">
        <v>9</v>
      </c>
      <c r="C99">
        <v>2006</v>
      </c>
      <c r="D99" s="3" t="s">
        <v>30</v>
      </c>
      <c r="E99" s="1">
        <v>4.8693006989005561</v>
      </c>
      <c r="F99" s="1">
        <v>4.9989610461445597</v>
      </c>
      <c r="G99" s="1">
        <v>4.7187287847874524</v>
      </c>
      <c r="H99" s="1">
        <v>4.7981914966664414</v>
      </c>
      <c r="I99" s="1">
        <v>4.6323255716368203</v>
      </c>
      <c r="J99" s="1">
        <v>4.8995327236496395</v>
      </c>
      <c r="K99" s="1">
        <v>4.9361999702453616</v>
      </c>
      <c r="L99" s="1">
        <v>4.770454609032833</v>
      </c>
      <c r="M99" s="1">
        <v>4.7297059227438538</v>
      </c>
      <c r="N99" s="1">
        <v>4.8332375784605244</v>
      </c>
    </row>
    <row r="100" spans="2:14" x14ac:dyDescent="0.4">
      <c r="B100">
        <v>10</v>
      </c>
      <c r="C100">
        <v>2006</v>
      </c>
      <c r="D100" s="3" t="s">
        <v>30</v>
      </c>
      <c r="E100" s="1">
        <v>5.3325850363491343</v>
      </c>
      <c r="F100" s="1">
        <v>5.5168421142979671</v>
      </c>
      <c r="G100" s="1">
        <v>5.192636359821666</v>
      </c>
      <c r="H100" s="1">
        <v>5.3343677959222902</v>
      </c>
      <c r="I100" s="1">
        <v>5.0904651020848473</v>
      </c>
      <c r="J100" s="1">
        <v>5.3705529837015034</v>
      </c>
      <c r="K100" s="1">
        <v>5.4757692080277662</v>
      </c>
      <c r="L100" s="1">
        <v>5.264274764606971</v>
      </c>
      <c r="M100" s="1">
        <v>5.227222151226468</v>
      </c>
      <c r="N100" s="1">
        <v>5.322903210382175</v>
      </c>
    </row>
    <row r="101" spans="2:14" x14ac:dyDescent="0.4">
      <c r="B101">
        <v>11</v>
      </c>
      <c r="C101">
        <v>2006</v>
      </c>
      <c r="D101" s="3" t="s">
        <v>30</v>
      </c>
      <c r="E101" s="1">
        <v>6.1422674378683402</v>
      </c>
      <c r="F101" s="1">
        <v>6.3211110962761774</v>
      </c>
      <c r="G101" s="1">
        <v>5.9903030070391567</v>
      </c>
      <c r="H101" s="1">
        <v>6.1409821169716983</v>
      </c>
      <c r="I101" s="1">
        <v>5.8391666412353516</v>
      </c>
      <c r="J101" s="1">
        <v>6.1726530911971116</v>
      </c>
      <c r="K101" s="1">
        <v>6.2556363799355248</v>
      </c>
      <c r="L101" s="1">
        <v>5.9827215279204937</v>
      </c>
      <c r="M101" s="1">
        <v>5.9317500233650211</v>
      </c>
      <c r="N101" s="1">
        <v>6.1037104520678866</v>
      </c>
    </row>
    <row r="102" spans="2:14" x14ac:dyDescent="0.4">
      <c r="B102">
        <v>12</v>
      </c>
      <c r="C102">
        <v>2006</v>
      </c>
      <c r="D102" s="3" t="s">
        <v>30</v>
      </c>
      <c r="E102" s="1">
        <v>6.0068141506836481</v>
      </c>
      <c r="F102" s="1">
        <v>6.1594999790191656</v>
      </c>
      <c r="G102" s="1">
        <v>5.862804872233693</v>
      </c>
      <c r="H102" s="1">
        <v>5.9832926785073637</v>
      </c>
      <c r="I102" s="1">
        <v>5.7051613869205609</v>
      </c>
      <c r="J102" s="1">
        <v>6.0477245610631156</v>
      </c>
      <c r="K102" s="1">
        <v>6.1031428882053929</v>
      </c>
      <c r="L102" s="1">
        <v>5.8696460386293126</v>
      </c>
      <c r="M102" s="1">
        <v>5.8463158105549056</v>
      </c>
      <c r="N102" s="1">
        <v>5.9750854778833196</v>
      </c>
    </row>
    <row r="103" spans="2:14" x14ac:dyDescent="0.4">
      <c r="B103">
        <v>1</v>
      </c>
      <c r="C103">
        <v>2007</v>
      </c>
      <c r="D103" s="3" t="s">
        <v>30</v>
      </c>
      <c r="E103" s="1">
        <v>6.3544148764711741</v>
      </c>
      <c r="F103" s="1">
        <v>6.4688659844939238</v>
      </c>
      <c r="G103" s="1">
        <v>6.2132330442729753</v>
      </c>
      <c r="H103" s="1">
        <v>6.3116215671504943</v>
      </c>
      <c r="I103" s="1">
        <v>6.0946032130529009</v>
      </c>
      <c r="J103" s="1">
        <v>6.387638373568489</v>
      </c>
      <c r="K103" s="1">
        <v>6.3801754399349813</v>
      </c>
      <c r="L103" s="1">
        <v>6.2139062508940697</v>
      </c>
      <c r="M103" s="1">
        <v>6.1794117946250768</v>
      </c>
      <c r="N103" s="1">
        <v>6.3077901887770675</v>
      </c>
    </row>
    <row r="104" spans="2:14" x14ac:dyDescent="0.4">
      <c r="B104">
        <v>2</v>
      </c>
      <c r="C104">
        <v>2007</v>
      </c>
      <c r="D104" s="3" t="s">
        <v>30</v>
      </c>
      <c r="E104" s="1">
        <v>6.9489542830224131</v>
      </c>
      <c r="F104" s="1">
        <v>7.0711764517952416</v>
      </c>
      <c r="G104" s="1">
        <v>6.8213600006103512</v>
      </c>
      <c r="H104" s="1">
        <v>6.9149123116543407</v>
      </c>
      <c r="I104" s="1">
        <v>6.7051064207198756</v>
      </c>
      <c r="J104" s="1">
        <v>6.9788317791769439</v>
      </c>
      <c r="K104" s="1">
        <v>6.9778723412371697</v>
      </c>
      <c r="L104" s="1">
        <v>6.8189809155312311</v>
      </c>
      <c r="M104" s="1">
        <v>6.7793182134628296</v>
      </c>
      <c r="N104" s="1">
        <v>6.9044788599752422</v>
      </c>
    </row>
    <row r="105" spans="2:14" x14ac:dyDescent="0.4">
      <c r="B105">
        <v>3</v>
      </c>
      <c r="C105">
        <v>2007</v>
      </c>
      <c r="D105" s="3" t="s">
        <v>30</v>
      </c>
      <c r="E105" s="1">
        <v>6.8463924021660523</v>
      </c>
      <c r="F105" s="1">
        <v>7.028690440314155</v>
      </c>
      <c r="G105" s="1">
        <v>6.7394339228576081</v>
      </c>
      <c r="H105" s="1">
        <v>6.897874002381573</v>
      </c>
      <c r="I105" s="1">
        <v>6.6777550930879546</v>
      </c>
      <c r="J105" s="1">
        <v>6.8639814809516624</v>
      </c>
      <c r="K105" s="1">
        <v>6.862040811655473</v>
      </c>
      <c r="L105" s="1">
        <v>6.7160377652390197</v>
      </c>
      <c r="M105" s="1">
        <v>6.721025625864665</v>
      </c>
      <c r="N105" s="1">
        <v>6.8273454852621125</v>
      </c>
    </row>
    <row r="106" spans="2:14" x14ac:dyDescent="0.4">
      <c r="B106">
        <v>4</v>
      </c>
      <c r="C106">
        <v>2007</v>
      </c>
      <c r="D106" s="3" t="s">
        <v>30</v>
      </c>
      <c r="E106" s="1">
        <v>6.6423972796087396</v>
      </c>
      <c r="F106" s="1">
        <v>6.7679012204393931</v>
      </c>
      <c r="G106" s="1">
        <v>6.5002803668797577</v>
      </c>
      <c r="H106" s="1">
        <v>6.6008256509763381</v>
      </c>
      <c r="I106" s="1">
        <v>6.4075862292585706</v>
      </c>
      <c r="J106" s="1">
        <v>6.6638497612286063</v>
      </c>
      <c r="K106" s="1">
        <v>6.6420833369096117</v>
      </c>
      <c r="L106" s="1">
        <v>6.4758490976297631</v>
      </c>
      <c r="M106" s="1">
        <v>6.4582609612008799</v>
      </c>
      <c r="N106" s="1">
        <v>6.5869803601238326</v>
      </c>
    </row>
    <row r="107" spans="2:14" x14ac:dyDescent="0.4">
      <c r="B107">
        <v>5</v>
      </c>
      <c r="C107">
        <v>2007</v>
      </c>
      <c r="D107" s="3" t="s">
        <v>30</v>
      </c>
      <c r="E107" s="1">
        <v>6.9841799029597533</v>
      </c>
      <c r="F107" s="1">
        <v>7.1481817900532425</v>
      </c>
      <c r="G107" s="1">
        <v>6.8525641025641022</v>
      </c>
      <c r="H107" s="1">
        <v>7.008239986419678</v>
      </c>
      <c r="I107" s="1">
        <v>6.8211764938691086</v>
      </c>
      <c r="J107" s="1">
        <v>7.0160439529698406</v>
      </c>
      <c r="K107" s="1">
        <v>6.999838705985777</v>
      </c>
      <c r="L107" s="1">
        <v>6.8390243902439023</v>
      </c>
      <c r="M107" s="1">
        <v>6.8349999870572757</v>
      </c>
      <c r="N107" s="1">
        <v>6.9510786674511884</v>
      </c>
    </row>
    <row r="108" spans="2:14" x14ac:dyDescent="0.4">
      <c r="B108">
        <v>6</v>
      </c>
      <c r="C108">
        <v>2007</v>
      </c>
      <c r="D108" s="3" t="s">
        <v>30</v>
      </c>
      <c r="E108" s="1">
        <v>7.450500021662033</v>
      </c>
      <c r="F108" s="1">
        <v>7.6002499759197235</v>
      </c>
      <c r="G108" s="1">
        <v>7.2844537847182327</v>
      </c>
      <c r="H108" s="1">
        <v>7.4238202330771461</v>
      </c>
      <c r="I108" s="1">
        <v>7.1974073780907526</v>
      </c>
      <c r="J108" s="1">
        <v>7.4735648367140026</v>
      </c>
      <c r="K108" s="1">
        <v>7.4511999988555893</v>
      </c>
      <c r="L108" s="1">
        <v>7.320733337402344</v>
      </c>
      <c r="M108" s="1">
        <v>7.2794594893584383</v>
      </c>
      <c r="N108" s="1">
        <v>7.4028021465648317</v>
      </c>
    </row>
    <row r="109" spans="2:14" x14ac:dyDescent="0.4">
      <c r="B109">
        <v>7</v>
      </c>
      <c r="C109">
        <v>2007</v>
      </c>
      <c r="D109" s="3" t="s">
        <v>30</v>
      </c>
      <c r="E109" s="1">
        <v>7.6758518360279222</v>
      </c>
      <c r="F109" s="1">
        <v>7.7538317698184578</v>
      </c>
      <c r="G109" s="1">
        <v>7.5201550860737649</v>
      </c>
      <c r="H109" s="1">
        <v>7.5868103421967605</v>
      </c>
      <c r="I109" s="1">
        <v>7.5843860141017982</v>
      </c>
      <c r="J109" s="1">
        <v>7.7504587304701502</v>
      </c>
      <c r="K109" s="1">
        <v>7.6431915303494069</v>
      </c>
      <c r="L109" s="1">
        <v>7.5631757040281551</v>
      </c>
      <c r="M109" s="1">
        <v>7.5451020999830609</v>
      </c>
      <c r="N109" s="1">
        <v>7.6404274533804557</v>
      </c>
    </row>
    <row r="110" spans="2:14" x14ac:dyDescent="0.4">
      <c r="B110">
        <v>8</v>
      </c>
      <c r="C110">
        <v>2007</v>
      </c>
      <c r="D110" s="3" t="s">
        <v>30</v>
      </c>
      <c r="E110" s="1">
        <v>7.5655024199964895</v>
      </c>
      <c r="F110" s="1">
        <v>7.8159559334025666</v>
      </c>
      <c r="G110" s="1">
        <v>7.3367901554814088</v>
      </c>
      <c r="H110" s="1">
        <v>7.5688135637401857</v>
      </c>
      <c r="I110" s="1">
        <v>7.3976190355088978</v>
      </c>
      <c r="J110" s="1">
        <v>7.635519704511089</v>
      </c>
      <c r="K110" s="1">
        <v>7.6219047591799782</v>
      </c>
      <c r="L110" s="1">
        <v>7.4527461343478665</v>
      </c>
      <c r="M110" s="1">
        <v>7.4395081410642527</v>
      </c>
      <c r="N110" s="1">
        <v>7.5511020222264085</v>
      </c>
    </row>
    <row r="111" spans="2:14" x14ac:dyDescent="0.4">
      <c r="B111">
        <v>9</v>
      </c>
      <c r="C111">
        <v>2007</v>
      </c>
      <c r="D111" s="3" t="s">
        <v>32</v>
      </c>
      <c r="E111" s="1">
        <v>8.5886486749391295</v>
      </c>
      <c r="F111" s="1">
        <v>8.8244445147337736</v>
      </c>
      <c r="G111" s="1">
        <v>8.3023255961809976</v>
      </c>
      <c r="H111" s="1">
        <v>8.5189394409006294</v>
      </c>
      <c r="I111" s="1">
        <v>8.2009090770374637</v>
      </c>
      <c r="J111" s="1">
        <v>8.6635169194916539</v>
      </c>
      <c r="K111" s="1">
        <v>8.687500036679781</v>
      </c>
      <c r="L111" s="1">
        <v>8.4286666806538904</v>
      </c>
      <c r="M111" s="1">
        <v>8.4597726951945909</v>
      </c>
      <c r="N111" s="1">
        <v>8.5438680251075194</v>
      </c>
    </row>
    <row r="112" spans="2:14" x14ac:dyDescent="0.4">
      <c r="B112">
        <v>10</v>
      </c>
      <c r="C112">
        <v>2007</v>
      </c>
      <c r="D112" s="3" t="s">
        <v>32</v>
      </c>
      <c r="E112" s="1">
        <v>8.8456410424322147</v>
      </c>
      <c r="F112" s="1">
        <v>9.064890464727025</v>
      </c>
      <c r="G112" s="1">
        <v>8.5865645086838409</v>
      </c>
      <c r="H112" s="1">
        <v>8.8031138174548129</v>
      </c>
      <c r="I112" s="1">
        <v>8.2475714819771895</v>
      </c>
      <c r="J112" s="1">
        <v>8.9212847550710048</v>
      </c>
      <c r="K112" s="1">
        <v>8.9951470318962539</v>
      </c>
      <c r="L112" s="1">
        <v>8.6821649983986138</v>
      </c>
      <c r="M112" s="1">
        <v>8.6089830883478715</v>
      </c>
      <c r="N112" s="1">
        <v>8.791376842968706</v>
      </c>
    </row>
    <row r="113" spans="2:14" x14ac:dyDescent="0.4">
      <c r="B113">
        <v>11</v>
      </c>
      <c r="C113">
        <v>2007</v>
      </c>
      <c r="D113" s="3" t="s">
        <v>32</v>
      </c>
      <c r="E113" s="1">
        <v>9.7374868692527894</v>
      </c>
      <c r="F113" s="1">
        <v>9.9086607950074335</v>
      </c>
      <c r="G113" s="1">
        <v>9.5488635265465938</v>
      </c>
      <c r="H113" s="1">
        <v>9.709930086469317</v>
      </c>
      <c r="I113" s="1">
        <v>9.2133927685873847</v>
      </c>
      <c r="J113" s="1">
        <v>9.8254700155339698</v>
      </c>
      <c r="K113" s="1">
        <v>9.937321475573949</v>
      </c>
      <c r="L113" s="1">
        <v>9.5606578463002254</v>
      </c>
      <c r="M113" s="1">
        <v>9.4624490348660224</v>
      </c>
      <c r="N113" s="1">
        <v>9.6951821916368264</v>
      </c>
    </row>
    <row r="114" spans="2:14" x14ac:dyDescent="0.4">
      <c r="B114">
        <v>12</v>
      </c>
      <c r="C114">
        <v>2007</v>
      </c>
      <c r="D114" s="3" t="s">
        <v>32</v>
      </c>
      <c r="E114" s="1">
        <v>10.544074058532711</v>
      </c>
      <c r="F114" s="1">
        <v>10.672121182836662</v>
      </c>
      <c r="G114" s="1">
        <v>10.519658162043644</v>
      </c>
      <c r="H114" s="1">
        <v>10.585984793576326</v>
      </c>
      <c r="I114" s="1">
        <v>10.167962833687115</v>
      </c>
      <c r="J114" s="1">
        <v>10.662385236232653</v>
      </c>
      <c r="K114" s="1">
        <v>10.805098103541958</v>
      </c>
      <c r="L114" s="1">
        <v>10.438874168901251</v>
      </c>
      <c r="M114" s="1">
        <v>10.376862806432385</v>
      </c>
      <c r="N114" s="1">
        <v>10.553478234516826</v>
      </c>
    </row>
    <row r="115" spans="2:14" x14ac:dyDescent="0.4">
      <c r="B115">
        <v>1</v>
      </c>
      <c r="C115">
        <v>2008</v>
      </c>
      <c r="D115" s="3" t="s">
        <v>32</v>
      </c>
      <c r="E115" s="1">
        <v>11.272008508698551</v>
      </c>
      <c r="F115" s="1">
        <v>11.337851828115959</v>
      </c>
      <c r="G115" s="1">
        <v>11.174596247465715</v>
      </c>
      <c r="H115" s="1">
        <v>11.215932221062443</v>
      </c>
      <c r="I115" s="1">
        <v>10.978041275260377</v>
      </c>
      <c r="J115" s="1">
        <v>11.366188819591816</v>
      </c>
      <c r="K115" s="1">
        <v>11.425223891414817</v>
      </c>
      <c r="L115" s="1">
        <v>11.237252680809942</v>
      </c>
      <c r="M115" s="1">
        <v>11.074166668785942</v>
      </c>
      <c r="N115" s="1">
        <v>11.251736344216479</v>
      </c>
    </row>
    <row r="116" spans="2:14" x14ac:dyDescent="0.4">
      <c r="B116">
        <v>2</v>
      </c>
      <c r="C116">
        <v>2008</v>
      </c>
      <c r="D116" s="3" t="s">
        <v>32</v>
      </c>
      <c r="E116" s="1">
        <v>12.467326189744918</v>
      </c>
      <c r="F116" s="1">
        <v>12.575045891858029</v>
      </c>
      <c r="G116" s="1">
        <v>12.415227304805414</v>
      </c>
      <c r="H116" s="1">
        <v>12.484295784587593</v>
      </c>
      <c r="I116" s="1">
        <v>12.141794889401181</v>
      </c>
      <c r="J116" s="1">
        <v>12.512877302349741</v>
      </c>
      <c r="K116" s="1">
        <v>12.776727225563743</v>
      </c>
      <c r="L116" s="1">
        <v>12.433307039456109</v>
      </c>
      <c r="M116" s="1">
        <v>12.239545547600954</v>
      </c>
      <c r="N116" s="1">
        <v>12.457581220551088</v>
      </c>
    </row>
    <row r="117" spans="2:14" x14ac:dyDescent="0.4">
      <c r="B117">
        <v>3</v>
      </c>
      <c r="C117">
        <v>2008</v>
      </c>
      <c r="D117" s="3" t="s">
        <v>32</v>
      </c>
      <c r="E117" s="1">
        <v>12.59078948121322</v>
      </c>
      <c r="F117" s="1">
        <v>12.591588760090763</v>
      </c>
      <c r="G117" s="1">
        <v>12.37357138830518</v>
      </c>
      <c r="H117" s="1">
        <v>12.492279417374554</v>
      </c>
      <c r="I117" s="1">
        <v>12.158148182762989</v>
      </c>
      <c r="J117" s="1">
        <v>12.55826532110876</v>
      </c>
      <c r="K117" s="1">
        <v>12.740222252739809</v>
      </c>
      <c r="L117" s="1">
        <v>12.389384665855992</v>
      </c>
      <c r="M117" s="1">
        <v>12.260222201877163</v>
      </c>
      <c r="N117" s="1">
        <v>12.485085777990996</v>
      </c>
    </row>
    <row r="118" spans="2:14" x14ac:dyDescent="0.4">
      <c r="B118">
        <v>4</v>
      </c>
      <c r="C118">
        <v>2008</v>
      </c>
      <c r="D118" s="3" t="s">
        <v>32</v>
      </c>
      <c r="E118" s="1">
        <v>11.988427903454372</v>
      </c>
      <c r="F118" s="1">
        <v>12.401716438692009</v>
      </c>
      <c r="G118" s="1">
        <v>11.887866617838542</v>
      </c>
      <c r="H118" s="1">
        <v>12.184285665239608</v>
      </c>
      <c r="I118" s="1">
        <v>11.632000059830515</v>
      </c>
      <c r="J118" s="1">
        <v>12.013212862742472</v>
      </c>
      <c r="K118" s="1">
        <v>12.157058842041907</v>
      </c>
      <c r="L118" s="1">
        <v>11.836458404858909</v>
      </c>
      <c r="M118" s="1">
        <v>11.696363647262773</v>
      </c>
      <c r="N118" s="1">
        <v>11.999008325263462</v>
      </c>
    </row>
    <row r="119" spans="2:14" x14ac:dyDescent="0.4">
      <c r="B119">
        <v>5</v>
      </c>
      <c r="C119">
        <v>2008</v>
      </c>
      <c r="D119" s="3" t="s">
        <v>32</v>
      </c>
      <c r="E119" s="1">
        <v>12.520486455350303</v>
      </c>
      <c r="F119" s="1">
        <v>12.83509091463956</v>
      </c>
      <c r="G119" s="1">
        <v>12.284651172253515</v>
      </c>
      <c r="H119" s="1">
        <v>12.586923119071482</v>
      </c>
      <c r="I119" s="1">
        <v>12.040487754635695</v>
      </c>
      <c r="J119" s="1">
        <v>12.483581405462219</v>
      </c>
      <c r="K119" s="1">
        <v>12.717547164773046</v>
      </c>
      <c r="L119" s="1">
        <v>12.275433187409652</v>
      </c>
      <c r="M119" s="1">
        <v>12.190333318710325</v>
      </c>
      <c r="N119" s="1">
        <v>12.453369577725727</v>
      </c>
    </row>
    <row r="120" spans="2:14" x14ac:dyDescent="0.4">
      <c r="B120">
        <v>6</v>
      </c>
      <c r="C120">
        <v>2008</v>
      </c>
      <c r="D120" s="3" t="s">
        <v>32</v>
      </c>
      <c r="E120" s="1">
        <v>13.964619563973468</v>
      </c>
      <c r="F120" s="1">
        <v>14.189310347896884</v>
      </c>
      <c r="G120" s="1">
        <v>13.767923120351936</v>
      </c>
      <c r="H120" s="1">
        <v>14.060583998687076</v>
      </c>
      <c r="I120" s="1">
        <v>13.384057957193118</v>
      </c>
      <c r="J120" s="1">
        <v>13.953509596677925</v>
      </c>
      <c r="K120" s="1">
        <v>14.140925990210642</v>
      </c>
      <c r="L120" s="1">
        <v>13.742890641093249</v>
      </c>
      <c r="M120" s="1">
        <v>13.599836052441196</v>
      </c>
      <c r="N120" s="1">
        <v>13.892448027778437</v>
      </c>
    </row>
    <row r="121" spans="2:14" x14ac:dyDescent="0.4">
      <c r="B121">
        <v>7</v>
      </c>
      <c r="C121">
        <v>2008</v>
      </c>
      <c r="D121" s="3" t="s">
        <v>32</v>
      </c>
      <c r="E121" s="1">
        <v>14.343695661296016</v>
      </c>
      <c r="F121" s="1">
        <v>14.835742487765771</v>
      </c>
      <c r="G121" s="1">
        <v>14.1428048726989</v>
      </c>
      <c r="H121" s="1">
        <v>14.611024126949081</v>
      </c>
      <c r="I121" s="1">
        <v>13.818529362772026</v>
      </c>
      <c r="J121" s="1">
        <v>14.347710831577043</v>
      </c>
      <c r="K121" s="1">
        <v>14.551967198731472</v>
      </c>
      <c r="L121" s="1">
        <v>14.040649383099048</v>
      </c>
      <c r="M121" s="1">
        <v>13.910506260545947</v>
      </c>
      <c r="N121" s="1">
        <v>14.298039807294813</v>
      </c>
    </row>
    <row r="122" spans="2:14" x14ac:dyDescent="0.4">
      <c r="B122">
        <v>8</v>
      </c>
      <c r="C122">
        <v>2008</v>
      </c>
      <c r="D122" s="3" t="s">
        <v>32</v>
      </c>
      <c r="E122" s="1">
        <v>12.302197781237929</v>
      </c>
      <c r="F122" s="1">
        <v>12.781951229746744</v>
      </c>
      <c r="G122" s="1">
        <v>12.061344507361659</v>
      </c>
      <c r="H122" s="1">
        <v>12.476554020031079</v>
      </c>
      <c r="I122" s="1">
        <v>11.619024358144628</v>
      </c>
      <c r="J122" s="1">
        <v>12.291380923134939</v>
      </c>
      <c r="K122" s="1">
        <v>12.556111159148044</v>
      </c>
      <c r="L122" s="1">
        <v>11.945984307236563</v>
      </c>
      <c r="M122" s="1">
        <v>11.855967660104078</v>
      </c>
      <c r="N122" s="1">
        <v>12.22621011644546</v>
      </c>
    </row>
    <row r="123" spans="2:14" x14ac:dyDescent="0.4">
      <c r="B123">
        <v>9</v>
      </c>
      <c r="C123">
        <v>2008</v>
      </c>
      <c r="D123" s="3" t="s">
        <v>34</v>
      </c>
      <c r="E123" s="1">
        <v>11.215151486252296</v>
      </c>
      <c r="F123" s="1">
        <v>11.482499940054749</v>
      </c>
      <c r="G123" s="1">
        <v>11.078702278719602</v>
      </c>
      <c r="H123" s="1">
        <v>11.34763356565519</v>
      </c>
      <c r="I123" s="1">
        <v>10.410757628354158</v>
      </c>
      <c r="J123" s="1">
        <v>11.26236265308254</v>
      </c>
      <c r="K123" s="1">
        <v>11.4384615971492</v>
      </c>
      <c r="L123" s="1">
        <v>10.91111095135029</v>
      </c>
      <c r="M123" s="1">
        <v>10.709298133850105</v>
      </c>
      <c r="N123" s="1">
        <v>11.138649715868954</v>
      </c>
    </row>
    <row r="124" spans="2:14" x14ac:dyDescent="0.4">
      <c r="B124">
        <v>10</v>
      </c>
      <c r="C124">
        <v>2008</v>
      </c>
      <c r="D124" s="3" t="s">
        <v>34</v>
      </c>
      <c r="E124" s="1">
        <v>8.3821874963385721</v>
      </c>
      <c r="F124" s="1">
        <v>8.670588231554218</v>
      </c>
      <c r="G124" s="1">
        <v>8.1894594463142187</v>
      </c>
      <c r="H124" s="1">
        <v>8.4089017245121767</v>
      </c>
      <c r="I124" s="1">
        <v>8.0181818827234128</v>
      </c>
      <c r="J124" s="1">
        <v>8.3786872841676683</v>
      </c>
      <c r="K124" s="1">
        <v>8.4907462845987354</v>
      </c>
      <c r="L124" s="1">
        <v>8.3223566826741404</v>
      </c>
      <c r="M124" s="1">
        <v>8.1532499849796292</v>
      </c>
      <c r="N124" s="1">
        <v>8.3425668504422088</v>
      </c>
    </row>
    <row r="125" spans="2:14" x14ac:dyDescent="0.4">
      <c r="B125">
        <v>11</v>
      </c>
      <c r="C125">
        <v>2008</v>
      </c>
      <c r="D125" s="3" t="s">
        <v>34</v>
      </c>
      <c r="E125" s="1">
        <v>7.9598901114621006</v>
      </c>
      <c r="F125" s="1">
        <v>8.2359757016344783</v>
      </c>
      <c r="G125" s="1">
        <v>7.9009523845854259</v>
      </c>
      <c r="H125" s="1">
        <v>8.1458502886246666</v>
      </c>
      <c r="I125" s="1">
        <v>7.6125000251664074</v>
      </c>
      <c r="J125" s="1">
        <v>7.9797596450035391</v>
      </c>
      <c r="K125" s="1">
        <v>8.1309090440923519</v>
      </c>
      <c r="L125" s="1">
        <v>7.8481356168197376</v>
      </c>
      <c r="M125" s="1">
        <v>7.7140678066318316</v>
      </c>
      <c r="N125" s="1">
        <v>7.9643871686801839</v>
      </c>
    </row>
    <row r="126" spans="2:14" x14ac:dyDescent="0.4">
      <c r="B126">
        <v>12</v>
      </c>
      <c r="C126">
        <v>2008</v>
      </c>
      <c r="D126" s="3" t="s">
        <v>34</v>
      </c>
      <c r="E126" s="1">
        <v>8.0151922977887669</v>
      </c>
      <c r="F126" s="1">
        <v>8.2643618025678265</v>
      </c>
      <c r="G126" s="1">
        <v>7.8967549248246955</v>
      </c>
      <c r="H126" s="1">
        <v>8.1908427463488636</v>
      </c>
      <c r="I126" s="1">
        <v>7.6221568303949692</v>
      </c>
      <c r="J126" s="1">
        <v>7.9981531452488257</v>
      </c>
      <c r="K126" s="1">
        <v>7.9719230303397541</v>
      </c>
      <c r="L126" s="1">
        <v>7.7934228781885748</v>
      </c>
      <c r="M126" s="1">
        <v>7.6186956184497774</v>
      </c>
      <c r="N126" s="1">
        <v>7.958277558307258</v>
      </c>
    </row>
    <row r="127" spans="2:14" x14ac:dyDescent="0.4">
      <c r="B127">
        <v>1</v>
      </c>
      <c r="C127">
        <v>2009</v>
      </c>
      <c r="D127" s="3" t="s">
        <v>34</v>
      </c>
      <c r="E127" s="1">
        <v>9.0987221558888756</v>
      </c>
      <c r="F127" s="1">
        <v>9.370675705574655</v>
      </c>
      <c r="G127" s="1">
        <v>9.1214925139697627</v>
      </c>
      <c r="H127" s="1">
        <v>9.2325490128760244</v>
      </c>
      <c r="I127" s="1">
        <v>8.8432939978206857</v>
      </c>
      <c r="J127" s="1">
        <v>9.0799504648340807</v>
      </c>
      <c r="K127" s="1">
        <v>9.2534483219015193</v>
      </c>
      <c r="L127" s="1">
        <v>8.9453719667166709</v>
      </c>
      <c r="M127" s="1">
        <v>8.8749999364217125</v>
      </c>
      <c r="N127" s="1">
        <v>9.0941705498163561</v>
      </c>
    </row>
    <row r="128" spans="2:14" x14ac:dyDescent="0.4">
      <c r="B128">
        <v>2</v>
      </c>
      <c r="C128">
        <v>2009</v>
      </c>
      <c r="D128" s="3" t="s">
        <v>34</v>
      </c>
      <c r="E128" s="1">
        <v>8.6002808635154473</v>
      </c>
      <c r="F128" s="1">
        <v>8.909113883972168</v>
      </c>
      <c r="G128" s="1">
        <v>8.5294963027075905</v>
      </c>
      <c r="H128" s="1">
        <v>8.7091945929815306</v>
      </c>
      <c r="I128" s="1">
        <v>8.1944185024084053</v>
      </c>
      <c r="J128" s="1">
        <v>8.5588679381136625</v>
      </c>
      <c r="K128" s="1">
        <v>8.7416362762451172</v>
      </c>
      <c r="L128" s="1">
        <v>8.3615999755859374</v>
      </c>
      <c r="M128" s="1">
        <v>8.3059676770241033</v>
      </c>
      <c r="N128" s="1">
        <v>8.5512441964742774</v>
      </c>
    </row>
    <row r="129" spans="2:14" x14ac:dyDescent="0.4">
      <c r="B129">
        <v>3</v>
      </c>
      <c r="C129">
        <v>2009</v>
      </c>
      <c r="D129" s="3" t="s">
        <v>34</v>
      </c>
      <c r="E129" s="1">
        <v>8.4374157284082987</v>
      </c>
      <c r="F129" s="1">
        <v>8.7548717352060166</v>
      </c>
      <c r="G129" s="1">
        <v>8.3715942527936846</v>
      </c>
      <c r="H129" s="1">
        <v>8.6213044014529903</v>
      </c>
      <c r="I129" s="1">
        <v>8.0125000585209243</v>
      </c>
      <c r="J129" s="1">
        <v>8.422511832973969</v>
      </c>
      <c r="K129" s="1">
        <v>8.62633334795634</v>
      </c>
      <c r="L129" s="1">
        <v>8.1639837792249228</v>
      </c>
      <c r="M129" s="1">
        <v>8.0792187750339508</v>
      </c>
      <c r="N129" s="1">
        <v>8.3959462138407748</v>
      </c>
    </row>
    <row r="130" spans="2:14" x14ac:dyDescent="0.4">
      <c r="B130">
        <v>4</v>
      </c>
      <c r="C130">
        <v>2009</v>
      </c>
      <c r="D130" s="3" t="s">
        <v>34</v>
      </c>
      <c r="E130" s="1">
        <v>9.549594617104745</v>
      </c>
      <c r="F130" s="1">
        <v>9.7992709279060382</v>
      </c>
      <c r="G130" s="1">
        <v>9.4434682482239829</v>
      </c>
      <c r="H130" s="1">
        <v>9.6667391061782837</v>
      </c>
      <c r="I130" s="1">
        <v>9.0656165031537626</v>
      </c>
      <c r="J130" s="1">
        <v>9.5496323599534882</v>
      </c>
      <c r="K130" s="1">
        <v>9.7006944153043939</v>
      </c>
      <c r="L130" s="1">
        <v>9.3134195635395667</v>
      </c>
      <c r="M130" s="1">
        <v>9.1700000434086242</v>
      </c>
      <c r="N130" s="1">
        <v>9.5067586635721142</v>
      </c>
    </row>
    <row r="131" spans="2:14" x14ac:dyDescent="0.4">
      <c r="B131">
        <v>5</v>
      </c>
      <c r="C131">
        <v>2009</v>
      </c>
      <c r="D131" s="3" t="s">
        <v>34</v>
      </c>
      <c r="E131" s="1">
        <v>10.983461505764133</v>
      </c>
      <c r="F131" s="1">
        <v>11.275569589832157</v>
      </c>
      <c r="G131" s="1">
        <v>10.855426352153454</v>
      </c>
      <c r="H131" s="1">
        <v>11.159800020853677</v>
      </c>
      <c r="I131" s="1">
        <v>10.576049263094683</v>
      </c>
      <c r="J131" s="1">
        <v>10.951126720983659</v>
      </c>
      <c r="K131" s="1">
        <v>11.121250101498203</v>
      </c>
      <c r="L131" s="1">
        <v>10.641428511483337</v>
      </c>
      <c r="M131" s="1">
        <v>10.604666535059614</v>
      </c>
      <c r="N131" s="1">
        <v>10.928672955047462</v>
      </c>
    </row>
    <row r="132" spans="2:14" x14ac:dyDescent="0.4">
      <c r="B132">
        <v>6</v>
      </c>
      <c r="C132">
        <v>2009</v>
      </c>
      <c r="D132" s="3" t="s">
        <v>34</v>
      </c>
      <c r="E132" s="1">
        <v>11.561061475530014</v>
      </c>
      <c r="F132" s="1">
        <v>11.871999955177314</v>
      </c>
      <c r="G132" s="1">
        <v>11.439453147351747</v>
      </c>
      <c r="H132" s="1">
        <v>11.722885855092299</v>
      </c>
      <c r="I132" s="1">
        <v>10.932985021107232</v>
      </c>
      <c r="J132" s="1">
        <v>11.568967125225512</v>
      </c>
      <c r="K132" s="1">
        <v>11.687796592712397</v>
      </c>
      <c r="L132" s="1">
        <v>11.260930349660484</v>
      </c>
      <c r="M132" s="1">
        <v>11.020800037384033</v>
      </c>
      <c r="N132" s="1">
        <v>11.509307617013931</v>
      </c>
    </row>
    <row r="133" spans="2:14" x14ac:dyDescent="0.4">
      <c r="B133">
        <v>7</v>
      </c>
      <c r="C133">
        <v>2009</v>
      </c>
      <c r="D133" s="3" t="s">
        <v>34</v>
      </c>
      <c r="E133" s="1">
        <v>10.338251113891603</v>
      </c>
      <c r="F133" s="1">
        <v>10.625106344831751</v>
      </c>
      <c r="G133" s="1">
        <v>10.036118476014387</v>
      </c>
      <c r="H133" s="1">
        <v>10.429308541277621</v>
      </c>
      <c r="I133" s="1">
        <v>9.8916049297945001</v>
      </c>
      <c r="J133" s="1">
        <v>10.275020078482877</v>
      </c>
      <c r="K133" s="1">
        <v>10.502328702848256</v>
      </c>
      <c r="L133" s="1">
        <v>10.049090858333368</v>
      </c>
      <c r="M133" s="1">
        <v>9.8445613426074647</v>
      </c>
      <c r="N133" s="1">
        <v>10.253505649012009</v>
      </c>
    </row>
    <row r="134" spans="2:14" x14ac:dyDescent="0.4">
      <c r="B134">
        <v>8</v>
      </c>
      <c r="C134">
        <v>2009</v>
      </c>
      <c r="D134" s="3" t="s">
        <v>34</v>
      </c>
      <c r="E134" s="1">
        <v>10.608817223579653</v>
      </c>
      <c r="F134" s="1">
        <v>11.001538472297872</v>
      </c>
      <c r="G134" s="1">
        <v>10.358925622356827</v>
      </c>
      <c r="H134" s="1">
        <v>10.74657354821692</v>
      </c>
      <c r="I134" s="1">
        <v>10.327945173603215</v>
      </c>
      <c r="J134" s="1">
        <v>10.569951665574226</v>
      </c>
      <c r="K134" s="1">
        <v>10.808749880109506</v>
      </c>
      <c r="L134" s="1">
        <v>10.47867249176565</v>
      </c>
      <c r="M134" s="1">
        <v>10.268399963378906</v>
      </c>
      <c r="N134" s="1">
        <v>10.580593960658948</v>
      </c>
    </row>
    <row r="135" spans="2:14" x14ac:dyDescent="0.4">
      <c r="B135">
        <v>9</v>
      </c>
      <c r="C135">
        <v>2009</v>
      </c>
      <c r="D135" s="3" t="s">
        <v>36</v>
      </c>
      <c r="E135" s="1">
        <v>9.3162832386725771</v>
      </c>
      <c r="F135" s="1">
        <v>9.6556565255829785</v>
      </c>
      <c r="G135" s="1">
        <v>8.9267879312688656</v>
      </c>
      <c r="H135" s="1">
        <v>9.4569230841461689</v>
      </c>
      <c r="I135" s="1">
        <v>8.5104936905849069</v>
      </c>
      <c r="J135" s="1">
        <v>9.3526190538254976</v>
      </c>
      <c r="K135" s="1">
        <v>9.5293055507871784</v>
      </c>
      <c r="L135" s="1">
        <v>8.9487879276275635</v>
      </c>
      <c r="M135" s="1">
        <v>8.5933896808300894</v>
      </c>
      <c r="N135" s="1">
        <v>9.2056573750013371</v>
      </c>
    </row>
    <row r="136" spans="2:14" x14ac:dyDescent="0.4">
      <c r="B136">
        <v>10</v>
      </c>
      <c r="C136">
        <v>2009</v>
      </c>
      <c r="D136" s="3" t="s">
        <v>36</v>
      </c>
      <c r="E136" s="1">
        <v>9.0677778102733466</v>
      </c>
      <c r="F136" s="1">
        <v>9.3415908054872006</v>
      </c>
      <c r="G136" s="1">
        <v>9.0994963954678543</v>
      </c>
      <c r="H136" s="1">
        <v>9.178689687005404</v>
      </c>
      <c r="I136" s="1">
        <v>8.7653845692728893</v>
      </c>
      <c r="J136" s="1">
        <v>9.1253110301551636</v>
      </c>
      <c r="K136" s="1">
        <v>9.2669696518869102</v>
      </c>
      <c r="L136" s="1">
        <v>8.8073911977850869</v>
      </c>
      <c r="M136" s="1">
        <v>8.7478845669673042</v>
      </c>
      <c r="N136" s="1">
        <v>9.0693183813442371</v>
      </c>
    </row>
    <row r="137" spans="2:14" x14ac:dyDescent="0.4">
      <c r="B137">
        <v>11</v>
      </c>
      <c r="C137">
        <v>2009</v>
      </c>
      <c r="D137" s="3" t="s">
        <v>36</v>
      </c>
      <c r="E137" s="1">
        <v>9.4326704307035971</v>
      </c>
      <c r="F137" s="1">
        <v>9.5297647476196268</v>
      </c>
      <c r="G137" s="1">
        <v>9.4651063689103356</v>
      </c>
      <c r="H137" s="1">
        <v>9.4398692511265576</v>
      </c>
      <c r="I137" s="1">
        <v>9.1910869245943818</v>
      </c>
      <c r="J137" s="1">
        <v>9.4182407591078015</v>
      </c>
      <c r="K137" s="1">
        <v>9.4163767634958457</v>
      </c>
      <c r="L137" s="1">
        <v>9.0684553316938192</v>
      </c>
      <c r="M137" s="1">
        <v>9.1767187565565109</v>
      </c>
      <c r="N137" s="1">
        <v>9.3667917754417882</v>
      </c>
    </row>
    <row r="138" spans="2:14" x14ac:dyDescent="0.4">
      <c r="B138">
        <v>12</v>
      </c>
      <c r="C138">
        <v>2009</v>
      </c>
      <c r="D138" s="3" t="s">
        <v>36</v>
      </c>
      <c r="E138" s="1">
        <v>9.4840930628222093</v>
      </c>
      <c r="F138" s="1">
        <v>9.642000043959845</v>
      </c>
      <c r="G138" s="1">
        <v>9.5743150841699887</v>
      </c>
      <c r="H138" s="1">
        <v>9.585976335423938</v>
      </c>
      <c r="I138" s="1">
        <v>9.2588171702559272</v>
      </c>
      <c r="J138" s="1">
        <v>9.4577695286406911</v>
      </c>
      <c r="K138" s="1">
        <v>9.5318749666213982</v>
      </c>
      <c r="L138" s="1">
        <v>9.2196078206978598</v>
      </c>
      <c r="M138" s="1">
        <v>9.2811864755921452</v>
      </c>
      <c r="N138" s="1">
        <v>9.4710177812899836</v>
      </c>
    </row>
    <row r="139" spans="2:14" x14ac:dyDescent="0.4">
      <c r="B139">
        <v>1</v>
      </c>
      <c r="C139">
        <v>2010</v>
      </c>
      <c r="D139" s="3" t="s">
        <v>36</v>
      </c>
      <c r="E139" s="1">
        <v>9.0121827827492336</v>
      </c>
      <c r="F139" s="1">
        <v>9.2924999323758204</v>
      </c>
      <c r="G139" s="1">
        <v>9.0291339769138119</v>
      </c>
      <c r="H139" s="1">
        <v>9.1569013595581055</v>
      </c>
      <c r="I139" s="1">
        <v>8.9120752766447247</v>
      </c>
      <c r="J139" s="1">
        <v>8.9931471819805004</v>
      </c>
      <c r="K139" s="1">
        <v>9.1434721681806774</v>
      </c>
      <c r="L139" s="1">
        <v>8.7122399101257333</v>
      </c>
      <c r="M139" s="1">
        <v>8.958387036477367</v>
      </c>
      <c r="N139" s="1">
        <v>9.0205232343932451</v>
      </c>
    </row>
    <row r="140" spans="2:14" x14ac:dyDescent="0.4">
      <c r="B140">
        <v>2</v>
      </c>
      <c r="C140">
        <v>2010</v>
      </c>
      <c r="D140" s="3" t="s">
        <v>36</v>
      </c>
      <c r="E140" s="1">
        <v>8.7152970238487324</v>
      </c>
      <c r="F140" s="1">
        <v>9.0690908648751005</v>
      </c>
      <c r="G140" s="1">
        <v>8.7426811232083086</v>
      </c>
      <c r="H140" s="1">
        <v>8.9130967355543564</v>
      </c>
      <c r="I140" s="1">
        <v>8.3615910356695</v>
      </c>
      <c r="J140" s="1">
        <v>8.7319564922996182</v>
      </c>
      <c r="K140" s="1">
        <v>8.8587693141056949</v>
      </c>
      <c r="L140" s="1">
        <v>8.4118334412574765</v>
      </c>
      <c r="M140" s="1">
        <v>8.3561766357982865</v>
      </c>
      <c r="N140" s="1">
        <v>8.7038301714991366</v>
      </c>
    </row>
    <row r="141" spans="2:14" x14ac:dyDescent="0.4">
      <c r="B141">
        <v>3</v>
      </c>
      <c r="C141">
        <v>2010</v>
      </c>
      <c r="D141" s="3" t="s">
        <v>36</v>
      </c>
      <c r="E141" s="1">
        <v>8.9251852074768312</v>
      </c>
      <c r="F141" s="1">
        <v>9.2004854702255106</v>
      </c>
      <c r="G141" s="1">
        <v>8.8871590928597879</v>
      </c>
      <c r="H141" s="1">
        <v>9.0723863677545022</v>
      </c>
      <c r="I141" s="1">
        <v>8.5233334120329438</v>
      </c>
      <c r="J141" s="1">
        <v>8.9366667094983558</v>
      </c>
      <c r="K141" s="1">
        <v>9.0700000083609797</v>
      </c>
      <c r="L141" s="1">
        <v>8.5682457315991503</v>
      </c>
      <c r="M141" s="1">
        <v>8.5544048945109044</v>
      </c>
      <c r="N141" s="1">
        <v>8.8721800722318029</v>
      </c>
    </row>
    <row r="142" spans="2:14" x14ac:dyDescent="0.4">
      <c r="B142">
        <v>4</v>
      </c>
      <c r="C142">
        <v>2010</v>
      </c>
      <c r="D142" s="3" t="s">
        <v>36</v>
      </c>
      <c r="E142" s="1">
        <v>9.1440624535083774</v>
      </c>
      <c r="F142" s="1">
        <v>9.4833334173474988</v>
      </c>
      <c r="G142" s="1">
        <v>9.1365812823303738</v>
      </c>
      <c r="H142" s="1">
        <v>9.3141406551003456</v>
      </c>
      <c r="I142" s="1">
        <v>8.684193703436085</v>
      </c>
      <c r="J142" s="1">
        <v>9.167014198845596</v>
      </c>
      <c r="K142" s="1">
        <v>9.3417307963738079</v>
      </c>
      <c r="L142" s="1">
        <v>8.7930327399832304</v>
      </c>
      <c r="M142" s="1">
        <v>8.7318181124600489</v>
      </c>
      <c r="N142" s="1">
        <v>9.1422977437222013</v>
      </c>
    </row>
    <row r="143" spans="2:14" x14ac:dyDescent="0.4">
      <c r="B143">
        <v>5</v>
      </c>
      <c r="C143">
        <v>2010</v>
      </c>
      <c r="D143" s="3" t="s">
        <v>36</v>
      </c>
      <c r="E143" s="1">
        <v>8.896616902517442</v>
      </c>
      <c r="F143" s="1">
        <v>9.2851135188883003</v>
      </c>
      <c r="G143" s="1">
        <v>8.9008904025979234</v>
      </c>
      <c r="H143" s="1">
        <v>9.1735525821384627</v>
      </c>
      <c r="I143" s="1">
        <v>8.5484782301861308</v>
      </c>
      <c r="J143" s="1">
        <v>8.9202479094513194</v>
      </c>
      <c r="K143" s="1">
        <v>9.1149999936421704</v>
      </c>
      <c r="L143" s="1">
        <v>8.6140410638835334</v>
      </c>
      <c r="M143" s="1">
        <v>8.561470606747795</v>
      </c>
      <c r="N143" s="1">
        <v>8.8963263312144267</v>
      </c>
    </row>
    <row r="144" spans="2:14" x14ac:dyDescent="0.4">
      <c r="B144">
        <v>6</v>
      </c>
      <c r="C144">
        <v>2010</v>
      </c>
      <c r="D144" s="3" t="s">
        <v>36</v>
      </c>
      <c r="E144" s="1">
        <v>8.9694377753629269</v>
      </c>
      <c r="F144" s="1">
        <v>9.3722115479982815</v>
      </c>
      <c r="G144" s="1">
        <v>8.9714814527535136</v>
      </c>
      <c r="H144" s="1">
        <v>9.1936413516169004</v>
      </c>
      <c r="I144" s="1">
        <v>8.4802173946214765</v>
      </c>
      <c r="J144" s="1">
        <v>9.0161643877421334</v>
      </c>
      <c r="K144" s="1">
        <v>9.2092208119181844</v>
      </c>
      <c r="L144" s="1">
        <v>8.6435255912634048</v>
      </c>
      <c r="M144" s="1">
        <v>8.5189188364389761</v>
      </c>
      <c r="N144" s="1">
        <v>8.9889977078631169</v>
      </c>
    </row>
    <row r="145" spans="2:14" x14ac:dyDescent="0.4">
      <c r="B145">
        <v>7</v>
      </c>
      <c r="C145">
        <v>2010</v>
      </c>
      <c r="D145" s="3" t="s">
        <v>36</v>
      </c>
      <c r="E145" s="1">
        <v>9.6434653631531368</v>
      </c>
      <c r="F145" s="1">
        <v>9.8900000073693022</v>
      </c>
      <c r="G145" s="1">
        <v>9.482340528609905</v>
      </c>
      <c r="H145" s="1">
        <v>9.6698684315932422</v>
      </c>
      <c r="I145" s="1">
        <v>9.1683332920074463</v>
      </c>
      <c r="J145" s="1">
        <v>9.7389878724750716</v>
      </c>
      <c r="K145" s="1">
        <v>9.8207352862638597</v>
      </c>
      <c r="L145" s="1">
        <v>9.3985714639936173</v>
      </c>
      <c r="M145" s="1">
        <v>9.1881482159649881</v>
      </c>
      <c r="N145" s="1">
        <v>9.6207175562318952</v>
      </c>
    </row>
    <row r="146" spans="2:14" x14ac:dyDescent="0.4">
      <c r="B146">
        <v>8</v>
      </c>
      <c r="C146">
        <v>2010</v>
      </c>
      <c r="D146" s="3" t="s">
        <v>36</v>
      </c>
      <c r="E146" s="1">
        <v>10.007295900461626</v>
      </c>
      <c r="F146" s="1">
        <v>10.160909100012343</v>
      </c>
      <c r="G146" s="1">
        <v>9.7634284973144538</v>
      </c>
      <c r="H146" s="1">
        <v>9.9698076248168981</v>
      </c>
      <c r="I146" s="1">
        <v>9.3136362451495547</v>
      </c>
      <c r="J146" s="1">
        <v>10.04885244369507</v>
      </c>
      <c r="K146" s="1">
        <v>10.086956563203239</v>
      </c>
      <c r="L146" s="1">
        <v>9.7752337054671532</v>
      </c>
      <c r="M146" s="1">
        <v>9.3907142026083807</v>
      </c>
      <c r="N146" s="1">
        <v>9.9039304541181536</v>
      </c>
    </row>
    <row r="147" spans="2:14" x14ac:dyDescent="0.4">
      <c r="B147">
        <v>9</v>
      </c>
      <c r="C147">
        <v>2010</v>
      </c>
      <c r="D147" s="3" t="s">
        <v>38</v>
      </c>
      <c r="E147" s="1">
        <v>9.889873921370306</v>
      </c>
      <c r="F147" s="1">
        <v>10.214545362645936</v>
      </c>
      <c r="G147" s="1">
        <v>9.788518570087577</v>
      </c>
      <c r="H147" s="1">
        <v>9.9597222169240318</v>
      </c>
      <c r="I147" s="1">
        <v>9.471478089042332</v>
      </c>
      <c r="J147" s="1">
        <v>9.8764429156412206</v>
      </c>
      <c r="K147" s="1">
        <v>9.9823862964456733</v>
      </c>
      <c r="L147" s="1">
        <v>9.6776396532236415</v>
      </c>
      <c r="M147" s="1">
        <v>9.5044703876270962</v>
      </c>
      <c r="N147" s="1">
        <v>9.8348712045116073</v>
      </c>
    </row>
    <row r="148" spans="2:14" x14ac:dyDescent="0.4">
      <c r="B148">
        <v>10</v>
      </c>
      <c r="C148">
        <v>2010</v>
      </c>
      <c r="D148" s="3" t="s">
        <v>38</v>
      </c>
      <c r="E148" s="1">
        <v>10.773004954671626</v>
      </c>
      <c r="F148" s="1">
        <v>10.994023027091201</v>
      </c>
      <c r="G148" s="1">
        <v>10.758866755167647</v>
      </c>
      <c r="H148" s="1">
        <v>10.801806449890135</v>
      </c>
      <c r="I148" s="1">
        <v>10.439690747211896</v>
      </c>
      <c r="J148" s="1">
        <v>10.757434807653013</v>
      </c>
      <c r="K148" s="1">
        <v>10.881492543576371</v>
      </c>
      <c r="L148" s="1">
        <v>10.64940738677979</v>
      </c>
      <c r="M148" s="1">
        <v>10.470298525112792</v>
      </c>
      <c r="N148" s="1">
        <v>10.73602857197362</v>
      </c>
    </row>
    <row r="149" spans="2:14" x14ac:dyDescent="0.4">
      <c r="B149">
        <v>11</v>
      </c>
      <c r="C149">
        <v>2010</v>
      </c>
      <c r="D149" s="3" t="s">
        <v>38</v>
      </c>
      <c r="E149" s="1">
        <v>11.616903508375138</v>
      </c>
      <c r="F149" s="1">
        <v>11.811882333194516</v>
      </c>
      <c r="G149" s="1">
        <v>11.625306090530085</v>
      </c>
      <c r="H149" s="1">
        <v>11.717225825402043</v>
      </c>
      <c r="I149" s="1">
        <v>11.223888794581093</v>
      </c>
      <c r="J149" s="1">
        <v>11.624425461951722</v>
      </c>
      <c r="K149" s="1">
        <v>11.70633803622823</v>
      </c>
      <c r="L149" s="1">
        <v>11.47572453816732</v>
      </c>
      <c r="M149" s="1">
        <v>11.258088139926677</v>
      </c>
      <c r="N149" s="1">
        <v>11.579651114156476</v>
      </c>
    </row>
    <row r="150" spans="2:14" x14ac:dyDescent="0.4">
      <c r="B150">
        <v>12</v>
      </c>
      <c r="C150">
        <v>2010</v>
      </c>
      <c r="D150" s="3" t="s">
        <v>38</v>
      </c>
      <c r="E150" s="1">
        <v>12.368979640882843</v>
      </c>
      <c r="F150" s="1">
        <v>12.614181821996516</v>
      </c>
      <c r="G150" s="1">
        <v>12.401555548773871</v>
      </c>
      <c r="H150" s="1">
        <v>12.478764651803409</v>
      </c>
      <c r="I150" s="1">
        <v>11.998432963641724</v>
      </c>
      <c r="J150" s="1">
        <v>12.389009888022647</v>
      </c>
      <c r="K150" s="1">
        <v>12.517647025164438</v>
      </c>
      <c r="L150" s="1">
        <v>12.111942901611329</v>
      </c>
      <c r="M150" s="1">
        <v>12.001176677030678</v>
      </c>
      <c r="N150" s="1">
        <v>12.331526588896576</v>
      </c>
    </row>
    <row r="151" spans="2:14" x14ac:dyDescent="0.4">
      <c r="B151">
        <v>1</v>
      </c>
      <c r="C151">
        <v>2011</v>
      </c>
      <c r="D151" s="3" t="s">
        <v>38</v>
      </c>
      <c r="E151" s="1">
        <v>13.170552752125802</v>
      </c>
      <c r="F151" s="1">
        <v>13.33576471665326</v>
      </c>
      <c r="G151" s="1">
        <v>13.186713272041375</v>
      </c>
      <c r="H151" s="1">
        <v>13.236118486053064</v>
      </c>
      <c r="I151" s="1">
        <v>12.801470541486557</v>
      </c>
      <c r="J151" s="1">
        <v>13.205949376907027</v>
      </c>
      <c r="K151" s="1">
        <v>13.29218745231629</v>
      </c>
      <c r="L151" s="1">
        <v>12.97765149492206</v>
      </c>
      <c r="M151" s="1">
        <v>12.789104404734143</v>
      </c>
      <c r="N151" s="1">
        <v>13.131456387234785</v>
      </c>
    </row>
    <row r="152" spans="2:14" x14ac:dyDescent="0.4">
      <c r="B152">
        <v>2</v>
      </c>
      <c r="C152">
        <v>2011</v>
      </c>
      <c r="D152" s="3" t="s">
        <v>38</v>
      </c>
      <c r="E152" s="1">
        <v>13.089702969730496</v>
      </c>
      <c r="F152" s="1">
        <v>13.322048026395127</v>
      </c>
      <c r="G152" s="1">
        <v>13.073513494955527</v>
      </c>
      <c r="H152" s="1">
        <v>13.232645139386575</v>
      </c>
      <c r="I152" s="1">
        <v>12.60238630121404</v>
      </c>
      <c r="J152" s="1">
        <v>13.134621840565144</v>
      </c>
      <c r="K152" s="1">
        <v>13.280166562398275</v>
      </c>
      <c r="L152" s="1">
        <v>12.869347848753998</v>
      </c>
      <c r="M152" s="1">
        <v>12.615573711082584</v>
      </c>
      <c r="N152" s="1">
        <v>13.054705853149207</v>
      </c>
    </row>
    <row r="153" spans="2:14" x14ac:dyDescent="0.4">
      <c r="B153">
        <v>3</v>
      </c>
      <c r="C153">
        <v>2011</v>
      </c>
      <c r="D153" s="3" t="s">
        <v>38</v>
      </c>
      <c r="E153" s="1">
        <v>12.654149395796271</v>
      </c>
      <c r="F153" s="1">
        <v>12.96019047328404</v>
      </c>
      <c r="G153" s="1">
        <v>12.611578919037044</v>
      </c>
      <c r="H153" s="1">
        <v>12.869086024581748</v>
      </c>
      <c r="I153" s="1">
        <v>12.321047564915258</v>
      </c>
      <c r="J153" s="1">
        <v>12.681778510944953</v>
      </c>
      <c r="K153" s="1">
        <v>12.882921422465463</v>
      </c>
      <c r="L153" s="1">
        <v>12.395426913005556</v>
      </c>
      <c r="M153" s="1">
        <v>12.329365018814336</v>
      </c>
      <c r="N153" s="1">
        <v>12.651026727781014</v>
      </c>
    </row>
    <row r="154" spans="2:14" x14ac:dyDescent="0.4">
      <c r="B154">
        <v>4</v>
      </c>
      <c r="C154">
        <v>2011</v>
      </c>
      <c r="D154" s="3" t="s">
        <v>38</v>
      </c>
      <c r="E154" s="1">
        <v>12.797425713869604</v>
      </c>
      <c r="F154" s="1">
        <v>13.183928489685069</v>
      </c>
      <c r="G154" s="1">
        <v>12.715909054785064</v>
      </c>
      <c r="H154" s="1">
        <v>13.10549018585604</v>
      </c>
      <c r="I154" s="1">
        <v>12.261208921998412</v>
      </c>
      <c r="J154" s="1">
        <v>12.828483604993979</v>
      </c>
      <c r="K154" s="1">
        <v>13.031690140845074</v>
      </c>
      <c r="L154" s="1">
        <v>12.44712223080422</v>
      </c>
      <c r="M154" s="1">
        <v>12.269436742218442</v>
      </c>
      <c r="N154" s="1">
        <v>12.762106142630573</v>
      </c>
    </row>
    <row r="155" spans="2:14" x14ac:dyDescent="0.4">
      <c r="B155">
        <v>5</v>
      </c>
      <c r="C155">
        <v>2011</v>
      </c>
      <c r="D155" s="3" t="s">
        <v>38</v>
      </c>
      <c r="E155" s="1">
        <v>13.02296483217172</v>
      </c>
      <c r="F155" s="1">
        <v>13.40602417451789</v>
      </c>
      <c r="G155" s="1">
        <v>12.911785745620728</v>
      </c>
      <c r="H155" s="1">
        <v>13.310709657976703</v>
      </c>
      <c r="I155" s="1">
        <v>12.362777709960932</v>
      </c>
      <c r="J155" s="1">
        <v>13.020555598395209</v>
      </c>
      <c r="K155" s="1">
        <v>13.224788719499616</v>
      </c>
      <c r="L155" s="1">
        <v>12.604244602669919</v>
      </c>
      <c r="M155" s="1">
        <v>12.393999944414409</v>
      </c>
      <c r="N155" s="1">
        <v>12.950325278663158</v>
      </c>
    </row>
    <row r="156" spans="2:14" x14ac:dyDescent="0.4">
      <c r="B156">
        <v>6</v>
      </c>
      <c r="C156">
        <v>2011</v>
      </c>
      <c r="D156" s="3" t="s">
        <v>38</v>
      </c>
      <c r="E156" s="1">
        <v>13.13694065999767</v>
      </c>
      <c r="F156" s="1">
        <v>13.451648251040947</v>
      </c>
      <c r="G156" s="1">
        <v>13.022335825175265</v>
      </c>
      <c r="H156" s="1">
        <v>13.262971431187221</v>
      </c>
      <c r="I156" s="1">
        <v>12.517524738122926</v>
      </c>
      <c r="J156" s="1">
        <v>13.184461479920607</v>
      </c>
      <c r="K156" s="1">
        <v>13.320000047553075</v>
      </c>
      <c r="L156" s="1">
        <v>12.771032259541165</v>
      </c>
      <c r="M156" s="1">
        <v>12.535599988301602</v>
      </c>
      <c r="N156" s="1">
        <v>13.056329696767994</v>
      </c>
    </row>
    <row r="157" spans="2:14" x14ac:dyDescent="0.4">
      <c r="B157">
        <v>7</v>
      </c>
      <c r="C157">
        <v>2011</v>
      </c>
      <c r="D157" s="3" t="s">
        <v>38</v>
      </c>
      <c r="E157" s="1">
        <v>13.391212162827003</v>
      </c>
      <c r="F157" s="1">
        <v>13.597910354386514</v>
      </c>
      <c r="G157" s="1">
        <v>13.222148816447616</v>
      </c>
      <c r="H157" s="1">
        <v>13.374963061014812</v>
      </c>
      <c r="I157" s="1">
        <v>12.751219493586843</v>
      </c>
      <c r="J157" s="1">
        <v>13.396019859693537</v>
      </c>
      <c r="K157" s="1">
        <v>13.549166631698615</v>
      </c>
      <c r="L157" s="1">
        <v>13.112820503039238</v>
      </c>
      <c r="M157" s="1">
        <v>12.822105223672436</v>
      </c>
      <c r="N157" s="1">
        <v>13.275940303897384</v>
      </c>
    </row>
    <row r="158" spans="2:14" x14ac:dyDescent="0.4">
      <c r="B158">
        <v>8</v>
      </c>
      <c r="C158">
        <v>2011</v>
      </c>
      <c r="D158" s="3" t="s">
        <v>38</v>
      </c>
      <c r="E158" s="1">
        <v>13.3055506508781</v>
      </c>
      <c r="F158" s="1">
        <v>13.439888901180694</v>
      </c>
      <c r="G158" s="1">
        <v>13.159000001634871</v>
      </c>
      <c r="H158" s="1">
        <v>13.182771719020343</v>
      </c>
      <c r="I158" s="1">
        <v>12.618513481037036</v>
      </c>
      <c r="J158" s="1">
        <v>13.337509343172094</v>
      </c>
      <c r="K158" s="1">
        <v>13.390909097411413</v>
      </c>
      <c r="L158" s="1">
        <v>12.968620686695493</v>
      </c>
      <c r="M158" s="1">
        <v>12.648545455932613</v>
      </c>
      <c r="N158" s="1">
        <v>13.192139989219168</v>
      </c>
    </row>
    <row r="159" spans="2:14" x14ac:dyDescent="0.4">
      <c r="B159">
        <v>9</v>
      </c>
      <c r="C159">
        <v>2011</v>
      </c>
      <c r="D159" s="3" t="s">
        <v>40</v>
      </c>
      <c r="E159" s="1">
        <v>12.764567887341537</v>
      </c>
      <c r="F159" s="1">
        <v>12.806825289650565</v>
      </c>
      <c r="G159" s="1">
        <v>12.41141728528841</v>
      </c>
      <c r="H159" s="1">
        <v>12.509999984918641</v>
      </c>
      <c r="I159" s="1">
        <v>12.074500012397767</v>
      </c>
      <c r="J159" s="1">
        <v>12.956024141196744</v>
      </c>
      <c r="K159" s="1">
        <v>12.845666646957397</v>
      </c>
      <c r="L159" s="1">
        <v>12.514915110701203</v>
      </c>
      <c r="M159" s="1">
        <v>12.328947318227659</v>
      </c>
      <c r="N159" s="1">
        <v>12.656703008015951</v>
      </c>
    </row>
    <row r="160" spans="2:14" x14ac:dyDescent="0.4">
      <c r="B160">
        <v>10</v>
      </c>
      <c r="C160">
        <v>2011</v>
      </c>
      <c r="D160" s="3" t="s">
        <v>40</v>
      </c>
      <c r="E160" s="1">
        <v>11.487678578921726</v>
      </c>
      <c r="F160" s="1">
        <v>11.596875166892998</v>
      </c>
      <c r="G160" s="1">
        <v>11.215323708897875</v>
      </c>
      <c r="H160" s="1">
        <v>11.244285712166441</v>
      </c>
      <c r="I160" s="1">
        <v>10.78849995136261</v>
      </c>
      <c r="J160" s="1">
        <v>11.512325553006907</v>
      </c>
      <c r="K160" s="1">
        <v>11.530588192098289</v>
      </c>
      <c r="L160" s="1">
        <v>11.169347825257672</v>
      </c>
      <c r="M160" s="1">
        <v>11.004074026037145</v>
      </c>
      <c r="N160" s="1">
        <v>11.36005235342455</v>
      </c>
    </row>
    <row r="161" spans="2:14" x14ac:dyDescent="0.4">
      <c r="B161">
        <v>11</v>
      </c>
      <c r="C161">
        <v>2011</v>
      </c>
      <c r="D161" s="3" t="s">
        <v>40</v>
      </c>
      <c r="E161" s="1">
        <v>11.145882307314405</v>
      </c>
      <c r="F161" s="1">
        <v>11.321844795375194</v>
      </c>
      <c r="G161" s="1">
        <v>10.909408584717781</v>
      </c>
      <c r="H161" s="1">
        <v>11.039166582955255</v>
      </c>
      <c r="I161" s="1">
        <v>10.462608752043359</v>
      </c>
      <c r="J161" s="1">
        <v>11.197120610841983</v>
      </c>
      <c r="K161" s="1">
        <v>11.257381019138153</v>
      </c>
      <c r="L161" s="1">
        <v>10.830425526233434</v>
      </c>
      <c r="M161" s="1">
        <v>10.608461563403797</v>
      </c>
      <c r="N161" s="1">
        <v>11.063177958989547</v>
      </c>
    </row>
    <row r="162" spans="2:14" x14ac:dyDescent="0.4">
      <c r="B162">
        <v>12</v>
      </c>
      <c r="C162">
        <v>2011</v>
      </c>
      <c r="D162" s="3" t="s">
        <v>40</v>
      </c>
      <c r="E162" s="1">
        <v>11.031964233943395</v>
      </c>
      <c r="F162" s="1">
        <v>11.076056386383492</v>
      </c>
      <c r="G162" s="1">
        <v>10.768904091560678</v>
      </c>
      <c r="H162" s="1">
        <v>10.941081150158032</v>
      </c>
      <c r="I162" s="1">
        <v>10.319249963760374</v>
      </c>
      <c r="J162" s="1">
        <v>11.021413020465683</v>
      </c>
      <c r="K162" s="1">
        <v>11.083333306842379</v>
      </c>
      <c r="L162" s="1">
        <v>10.631789578889551</v>
      </c>
      <c r="M162" s="1">
        <v>10.470357179641722</v>
      </c>
      <c r="N162" s="1">
        <v>10.896228997647261</v>
      </c>
    </row>
    <row r="163" spans="2:14" x14ac:dyDescent="0.4">
      <c r="B163">
        <v>1</v>
      </c>
      <c r="C163">
        <v>2012</v>
      </c>
      <c r="D163" s="3" t="s">
        <v>40</v>
      </c>
      <c r="E163" s="1">
        <v>11.517484215070622</v>
      </c>
      <c r="F163" s="1">
        <v>11.703428540910998</v>
      </c>
      <c r="G163" s="1">
        <v>11.29650397417022</v>
      </c>
      <c r="H163" s="1">
        <v>11.431071431296209</v>
      </c>
      <c r="I163" s="1">
        <v>10.813225838445856</v>
      </c>
      <c r="J163" s="1">
        <v>11.597235695133362</v>
      </c>
      <c r="K163" s="1">
        <v>11.634179086827503</v>
      </c>
      <c r="L163" s="1">
        <v>11.24430769406832</v>
      </c>
      <c r="M163" s="1">
        <v>10.991428556896398</v>
      </c>
      <c r="N163" s="1">
        <v>11.443304089342101</v>
      </c>
    </row>
    <row r="164" spans="2:14" x14ac:dyDescent="0.4">
      <c r="B164">
        <v>2</v>
      </c>
      <c r="C164">
        <v>2012</v>
      </c>
      <c r="D164" s="3" t="s">
        <v>40</v>
      </c>
      <c r="E164" s="1">
        <v>12.051999988961727</v>
      </c>
      <c r="F164" s="1">
        <v>12.241960806005137</v>
      </c>
      <c r="G164" s="1">
        <v>11.880989069467059</v>
      </c>
      <c r="H164" s="1">
        <v>12.037802240350741</v>
      </c>
      <c r="I164" s="1">
        <v>11.278260956639828</v>
      </c>
      <c r="J164" s="1">
        <v>12.179586765194726</v>
      </c>
      <c r="K164" s="1">
        <v>12.255222246381972</v>
      </c>
      <c r="L164" s="1">
        <v>11.709805868204356</v>
      </c>
      <c r="M164" s="1">
        <v>11.516875058412547</v>
      </c>
      <c r="N164" s="1">
        <v>12.008237255071297</v>
      </c>
    </row>
    <row r="165" spans="2:14" x14ac:dyDescent="0.4">
      <c r="B165">
        <v>3</v>
      </c>
      <c r="C165">
        <v>2012</v>
      </c>
      <c r="D165" s="3" t="s">
        <v>40</v>
      </c>
      <c r="E165" s="1">
        <v>12.936173463354306</v>
      </c>
      <c r="F165" s="1">
        <v>13.099761838004694</v>
      </c>
      <c r="G165" s="1">
        <v>12.727671263969107</v>
      </c>
      <c r="H165" s="1">
        <v>12.894932431143681</v>
      </c>
      <c r="I165" s="1">
        <v>12.27384601495204</v>
      </c>
      <c r="J165" s="1">
        <v>12.999532147457725</v>
      </c>
      <c r="K165" s="1">
        <v>13.077999913692475</v>
      </c>
      <c r="L165" s="1">
        <v>12.644142832074845</v>
      </c>
      <c r="M165" s="1">
        <v>12.396666646003716</v>
      </c>
      <c r="N165" s="1">
        <v>12.873705616076954</v>
      </c>
    </row>
    <row r="166" spans="2:14" x14ac:dyDescent="0.4">
      <c r="B166">
        <v>4</v>
      </c>
      <c r="C166">
        <v>2012</v>
      </c>
      <c r="D166" s="3" t="s">
        <v>40</v>
      </c>
      <c r="E166" s="1">
        <v>13.679727298563181</v>
      </c>
      <c r="F166" s="1">
        <v>13.917590417057637</v>
      </c>
      <c r="G166" s="1">
        <v>13.483860709999181</v>
      </c>
      <c r="H166" s="1">
        <v>13.732905426540894</v>
      </c>
      <c r="I166" s="1">
        <v>13.074090979316033</v>
      </c>
      <c r="J166" s="1">
        <v>13.75240000406901</v>
      </c>
      <c r="K166" s="1">
        <v>13.852987078877236</v>
      </c>
      <c r="L166" s="1">
        <v>13.455542208200479</v>
      </c>
      <c r="M166" s="1">
        <v>13.216666680795178</v>
      </c>
      <c r="N166" s="1">
        <v>13.650244148684221</v>
      </c>
    </row>
    <row r="167" spans="2:14" x14ac:dyDescent="0.4">
      <c r="B167">
        <v>5</v>
      </c>
      <c r="C167">
        <v>2012</v>
      </c>
      <c r="D167" s="3" t="s">
        <v>40</v>
      </c>
      <c r="E167" s="1">
        <v>13.443430649973179</v>
      </c>
      <c r="F167" s="1">
        <v>13.759363538568666</v>
      </c>
      <c r="G167" s="1">
        <v>13.366318713177694</v>
      </c>
      <c r="H167" s="1">
        <v>13.59600001154719</v>
      </c>
      <c r="I167" s="1">
        <v>13.035510218873311</v>
      </c>
      <c r="J167" s="1">
        <v>13.488418986203643</v>
      </c>
      <c r="K167" s="1">
        <v>13.628737820004952</v>
      </c>
      <c r="L167" s="1">
        <v>13.389139800943354</v>
      </c>
      <c r="M167" s="1">
        <v>13.046666653951004</v>
      </c>
      <c r="N167" s="1">
        <v>13.476637995364239</v>
      </c>
    </row>
    <row r="168" spans="2:14" x14ac:dyDescent="0.4">
      <c r="B168">
        <v>6</v>
      </c>
      <c r="C168">
        <v>2012</v>
      </c>
      <c r="D168" s="3" t="s">
        <v>40</v>
      </c>
      <c r="E168" s="1">
        <v>13.651614325998075</v>
      </c>
      <c r="F168" s="1">
        <v>13.995632204516181</v>
      </c>
      <c r="G168" s="1">
        <v>13.522293066522881</v>
      </c>
      <c r="H168" s="1">
        <v>13.782857168288455</v>
      </c>
      <c r="I168" s="1">
        <v>13.157499957084649</v>
      </c>
      <c r="J168" s="1">
        <v>13.692488468187744</v>
      </c>
      <c r="K168" s="1">
        <v>13.829277141984692</v>
      </c>
      <c r="L168" s="1">
        <v>13.43190830172473</v>
      </c>
      <c r="M168" s="1">
        <v>13.208888830962003</v>
      </c>
      <c r="N168" s="1">
        <v>13.644451435521352</v>
      </c>
    </row>
    <row r="169" spans="2:14" x14ac:dyDescent="0.4">
      <c r="B169">
        <v>7</v>
      </c>
      <c r="C169">
        <v>2012</v>
      </c>
      <c r="D169" s="3" t="s">
        <v>40</v>
      </c>
      <c r="E169" s="1">
        <v>15.62198079150656</v>
      </c>
      <c r="F169" s="1">
        <v>15.979886640201913</v>
      </c>
      <c r="G169" s="1">
        <v>15.546516129278368</v>
      </c>
      <c r="H169" s="1">
        <v>15.704142883845739</v>
      </c>
      <c r="I169" s="1">
        <v>15.101428549630311</v>
      </c>
      <c r="J169" s="1">
        <v>15.682565399489475</v>
      </c>
      <c r="K169" s="1">
        <v>15.804235177881578</v>
      </c>
      <c r="L169" s="1">
        <v>15.307281633025237</v>
      </c>
      <c r="M169" s="1">
        <v>15.28571428571429</v>
      </c>
      <c r="N169" s="1">
        <v>15.620348876760911</v>
      </c>
    </row>
    <row r="170" spans="2:14" x14ac:dyDescent="0.4">
      <c r="B170">
        <v>8</v>
      </c>
      <c r="C170">
        <v>2012</v>
      </c>
      <c r="D170" s="3" t="s">
        <v>40</v>
      </c>
      <c r="E170" s="1">
        <v>16.771771258533661</v>
      </c>
      <c r="F170" s="1">
        <v>17.133207474114762</v>
      </c>
      <c r="G170" s="1">
        <v>16.611343891389911</v>
      </c>
      <c r="H170" s="1">
        <v>16.868379832646035</v>
      </c>
      <c r="I170" s="1">
        <v>16.084782704063084</v>
      </c>
      <c r="J170" s="1">
        <v>16.709914921699685</v>
      </c>
      <c r="K170" s="1">
        <v>16.825825117166762</v>
      </c>
      <c r="L170" s="1">
        <v>15.97198349188182</v>
      </c>
      <c r="M170" s="1">
        <v>15.843043700508449</v>
      </c>
      <c r="N170" s="1">
        <v>16.667094458932951</v>
      </c>
    </row>
    <row r="171" spans="2:14" x14ac:dyDescent="0.4">
      <c r="B171">
        <v>9</v>
      </c>
      <c r="C171">
        <v>2012</v>
      </c>
      <c r="D171" s="3" t="s">
        <v>42</v>
      </c>
      <c r="E171" s="1">
        <v>16.321160729442326</v>
      </c>
      <c r="F171" s="1">
        <v>16.602839387493368</v>
      </c>
      <c r="G171" s="1">
        <v>16.205099434252606</v>
      </c>
      <c r="H171" s="1">
        <v>16.364782640208368</v>
      </c>
      <c r="I171" s="1">
        <v>16.213239132518499</v>
      </c>
      <c r="J171" s="1">
        <v>16.402702743942672</v>
      </c>
      <c r="K171" s="1">
        <v>16.47961538265913</v>
      </c>
      <c r="L171" s="1">
        <v>15.973230538001427</v>
      </c>
      <c r="M171" s="1">
        <v>16.324199657440179</v>
      </c>
      <c r="N171" s="1">
        <v>16.331229864930702</v>
      </c>
    </row>
    <row r="172" spans="2:14" x14ac:dyDescent="0.4">
      <c r="B172">
        <v>10</v>
      </c>
      <c r="C172">
        <v>2012</v>
      </c>
      <c r="D172" s="3" t="s">
        <v>42</v>
      </c>
      <c r="E172" s="1">
        <v>14.781226063140052</v>
      </c>
      <c r="F172" s="1">
        <v>15.115533976878934</v>
      </c>
      <c r="G172" s="1">
        <v>14.707789546565005</v>
      </c>
      <c r="H172" s="1">
        <v>14.802896558827367</v>
      </c>
      <c r="I172" s="1">
        <v>14.453199939727783</v>
      </c>
      <c r="J172" s="1">
        <v>14.821368826659461</v>
      </c>
      <c r="K172" s="1">
        <v>14.909199991226199</v>
      </c>
      <c r="L172" s="1">
        <v>14.483241245664399</v>
      </c>
      <c r="M172" s="1">
        <v>14.542903131054285</v>
      </c>
      <c r="N172" s="1">
        <v>14.765683223742135</v>
      </c>
    </row>
    <row r="173" spans="2:14" x14ac:dyDescent="0.4">
      <c r="B173">
        <v>11</v>
      </c>
      <c r="C173">
        <v>2012</v>
      </c>
      <c r="D173" s="3" t="s">
        <v>42</v>
      </c>
      <c r="E173" s="1">
        <v>13.937159083106302</v>
      </c>
      <c r="F173" s="1">
        <v>14.286212270910088</v>
      </c>
      <c r="G173" s="1">
        <v>13.852790566377854</v>
      </c>
      <c r="H173" s="1">
        <v>13.984859814153651</v>
      </c>
      <c r="I173" s="1">
        <v>13.616666649327129</v>
      </c>
      <c r="J173" s="1">
        <v>13.976424552874864</v>
      </c>
      <c r="K173" s="1">
        <v>14.063593700528136</v>
      </c>
      <c r="L173" s="1">
        <v>13.798999802271529</v>
      </c>
      <c r="M173" s="1">
        <v>13.650555451711021</v>
      </c>
      <c r="N173" s="1">
        <v>13.947199482184191</v>
      </c>
    </row>
    <row r="174" spans="2:14" x14ac:dyDescent="0.4">
      <c r="B174">
        <v>12</v>
      </c>
      <c r="C174">
        <v>2012</v>
      </c>
      <c r="D174" s="3" t="s">
        <v>42</v>
      </c>
      <c r="E174" s="1">
        <v>14.083657419240032</v>
      </c>
      <c r="F174" s="1">
        <v>14.40903623420073</v>
      </c>
      <c r="G174" s="1">
        <v>13.989013226408707</v>
      </c>
      <c r="H174" s="1">
        <v>14.181558478962291</v>
      </c>
      <c r="I174" s="1">
        <v>13.679999995231636</v>
      </c>
      <c r="J174" s="1">
        <v>14.09538460185385</v>
      </c>
      <c r="K174" s="1">
        <v>14.184999967232724</v>
      </c>
      <c r="L174" s="1">
        <v>13.756978405465329</v>
      </c>
      <c r="M174" s="1">
        <v>13.761071341378351</v>
      </c>
      <c r="N174" s="1">
        <v>14.054973323998501</v>
      </c>
    </row>
    <row r="175" spans="2:14" x14ac:dyDescent="0.4">
      <c r="B175">
        <v>1</v>
      </c>
      <c r="C175">
        <v>2013</v>
      </c>
      <c r="D175" s="3" t="s">
        <v>42</v>
      </c>
      <c r="E175" s="1">
        <v>13.90523984775332</v>
      </c>
      <c r="F175" s="1">
        <v>14.238269191521864</v>
      </c>
      <c r="G175" s="1">
        <v>13.846335216342467</v>
      </c>
      <c r="H175" s="1">
        <v>14.001382944431711</v>
      </c>
      <c r="I175" s="1">
        <v>13.462641428101744</v>
      </c>
      <c r="J175" s="1">
        <v>13.932738080857293</v>
      </c>
      <c r="K175" s="1">
        <v>14.027474759805083</v>
      </c>
      <c r="L175" s="1">
        <v>13.605584491382949</v>
      </c>
      <c r="M175" s="1">
        <v>13.554333368937185</v>
      </c>
      <c r="N175" s="1">
        <v>13.907952580810065</v>
      </c>
    </row>
    <row r="176" spans="2:14" x14ac:dyDescent="0.4">
      <c r="B176">
        <v>2</v>
      </c>
      <c r="C176">
        <v>2013</v>
      </c>
      <c r="D176" s="3" t="s">
        <v>42</v>
      </c>
      <c r="E176" s="1">
        <v>14.299186587904058</v>
      </c>
      <c r="F176" s="1">
        <v>14.555402284381035</v>
      </c>
      <c r="G176" s="1">
        <v>14.154868452172531</v>
      </c>
      <c r="H176" s="1">
        <v>14.313677332478182</v>
      </c>
      <c r="I176" s="1">
        <v>13.840930184652642</v>
      </c>
      <c r="J176" s="1">
        <v>14.327389354199434</v>
      </c>
      <c r="K176" s="1">
        <v>14.410506332976906</v>
      </c>
      <c r="L176" s="1">
        <v>13.958076825508709</v>
      </c>
      <c r="M176" s="1">
        <v>13.881249944369003</v>
      </c>
      <c r="N176" s="1">
        <v>14.255217764309096</v>
      </c>
    </row>
    <row r="177" spans="2:14" x14ac:dyDescent="0.4">
      <c r="B177">
        <v>3</v>
      </c>
      <c r="C177">
        <v>2013</v>
      </c>
      <c r="D177" s="3" t="s">
        <v>42</v>
      </c>
      <c r="E177" s="1">
        <v>14.307157361567928</v>
      </c>
      <c r="F177" s="1">
        <v>14.565113674510615</v>
      </c>
      <c r="G177" s="1">
        <v>14.158828124403952</v>
      </c>
      <c r="H177" s="1">
        <v>14.34358105143985</v>
      </c>
      <c r="I177" s="1">
        <v>13.93222222504793</v>
      </c>
      <c r="J177" s="1">
        <v>14.336113984103028</v>
      </c>
      <c r="K177" s="1">
        <v>14.365999948978422</v>
      </c>
      <c r="L177" s="1">
        <v>13.990793621729281</v>
      </c>
      <c r="M177" s="1">
        <v>13.993333307901999</v>
      </c>
      <c r="N177" s="1">
        <v>14.290798713350956</v>
      </c>
    </row>
    <row r="178" spans="2:14" x14ac:dyDescent="0.4">
      <c r="B178">
        <v>4</v>
      </c>
      <c r="C178">
        <v>2013</v>
      </c>
      <c r="D178" s="3" t="s">
        <v>42</v>
      </c>
      <c r="E178" s="1">
        <v>13.71894494765395</v>
      </c>
      <c r="F178" s="1">
        <v>13.9784209477274</v>
      </c>
      <c r="G178" s="1">
        <v>13.621483839711836</v>
      </c>
      <c r="H178" s="1">
        <v>13.797973844740126</v>
      </c>
      <c r="I178" s="1">
        <v>13.40785714558193</v>
      </c>
      <c r="J178" s="1">
        <v>13.760456594702315</v>
      </c>
      <c r="K178" s="1">
        <v>13.832823607500861</v>
      </c>
      <c r="L178" s="1">
        <v>13.454059581945446</v>
      </c>
      <c r="M178" s="1">
        <v>13.420625090599069</v>
      </c>
      <c r="N178" s="1">
        <v>13.714414846999206</v>
      </c>
    </row>
    <row r="179" spans="2:14" x14ac:dyDescent="0.4">
      <c r="B179">
        <v>5</v>
      </c>
      <c r="C179">
        <v>2013</v>
      </c>
      <c r="D179" s="3" t="s">
        <v>42</v>
      </c>
      <c r="E179" s="1">
        <v>14.464382448994305</v>
      </c>
      <c r="F179" s="1">
        <v>14.592391325079873</v>
      </c>
      <c r="G179" s="1">
        <v>14.345925931577328</v>
      </c>
      <c r="H179" s="1">
        <v>14.42757399970963</v>
      </c>
      <c r="I179" s="1">
        <v>14.089607781054928</v>
      </c>
      <c r="J179" s="1">
        <v>14.542489470308841</v>
      </c>
      <c r="K179" s="1">
        <v>14.576274610033224</v>
      </c>
      <c r="L179" s="1">
        <v>14.124545444141738</v>
      </c>
      <c r="M179" s="1">
        <v>14.035925865173347</v>
      </c>
      <c r="N179" s="1">
        <v>14.425000010438227</v>
      </c>
    </row>
    <row r="180" spans="2:14" x14ac:dyDescent="0.4">
      <c r="B180">
        <v>6</v>
      </c>
      <c r="C180">
        <v>2013</v>
      </c>
      <c r="D180" s="3" t="s">
        <v>42</v>
      </c>
      <c r="E180" s="1">
        <v>14.93157576936664</v>
      </c>
      <c r="F180" s="1">
        <v>15.06984124864851</v>
      </c>
      <c r="G180" s="1">
        <v>14.849828997228899</v>
      </c>
      <c r="H180" s="1">
        <v>14.889913854927855</v>
      </c>
      <c r="I180" s="1">
        <v>14.835937559604645</v>
      </c>
      <c r="J180" s="1">
        <v>15.001585425400155</v>
      </c>
      <c r="K180" s="1">
        <v>15.047301716274688</v>
      </c>
      <c r="L180" s="1">
        <v>14.838800029754633</v>
      </c>
      <c r="M180" s="1">
        <v>14.779444482591417</v>
      </c>
      <c r="N180" s="1">
        <v>14.934936576688351</v>
      </c>
    </row>
    <row r="181" spans="2:14" x14ac:dyDescent="0.4">
      <c r="B181">
        <v>7</v>
      </c>
      <c r="C181">
        <v>2013</v>
      </c>
      <c r="D181" s="3" t="s">
        <v>42</v>
      </c>
      <c r="E181" s="1">
        <v>14.377094333576705</v>
      </c>
      <c r="F181" s="1">
        <v>14.421456383269966</v>
      </c>
      <c r="G181" s="1">
        <v>14.353675661860281</v>
      </c>
      <c r="H181" s="1">
        <v>14.457473149863622</v>
      </c>
      <c r="I181" s="1">
        <v>14.269791622956594</v>
      </c>
      <c r="J181" s="1">
        <v>14.374759861475516</v>
      </c>
      <c r="K181" s="1">
        <v>14.412673327002192</v>
      </c>
      <c r="L181" s="1">
        <v>14.125058869754564</v>
      </c>
      <c r="M181" s="1">
        <v>14.240357126508439</v>
      </c>
      <c r="N181" s="1">
        <v>14.367211402334817</v>
      </c>
    </row>
    <row r="182" spans="2:14" x14ac:dyDescent="0.4">
      <c r="B182">
        <v>8</v>
      </c>
      <c r="C182">
        <v>2013</v>
      </c>
      <c r="D182" s="3" t="s">
        <v>42</v>
      </c>
      <c r="E182" s="1">
        <v>12.848507420933661</v>
      </c>
      <c r="F182" s="1">
        <v>13.608000005086261</v>
      </c>
      <c r="G182" s="1">
        <v>12.902587363769964</v>
      </c>
      <c r="H182" s="1">
        <v>13.446602534025143</v>
      </c>
      <c r="I182" s="1">
        <v>12.646136262200111</v>
      </c>
      <c r="J182" s="1">
        <v>12.881182737247919</v>
      </c>
      <c r="K182" s="1">
        <v>13.122976155508132</v>
      </c>
      <c r="L182" s="1">
        <v>12.592187434434894</v>
      </c>
      <c r="M182" s="1">
        <v>12.831666549046849</v>
      </c>
      <c r="N182" s="1">
        <v>13.013725644856416</v>
      </c>
    </row>
    <row r="183" spans="2:14" x14ac:dyDescent="0.4">
      <c r="B183">
        <v>9</v>
      </c>
      <c r="C183">
        <v>2013</v>
      </c>
      <c r="D183" s="3" t="s">
        <v>44</v>
      </c>
      <c r="E183" s="1">
        <v>13.345000017036517</v>
      </c>
      <c r="F183" s="1">
        <v>13.500348834104322</v>
      </c>
      <c r="G183" s="1">
        <v>13.265547876488673</v>
      </c>
      <c r="H183" s="1">
        <v>13.658811115718388</v>
      </c>
      <c r="I183" s="1">
        <v>12.956907075704995</v>
      </c>
      <c r="J183" s="1">
        <v>13.418333335149855</v>
      </c>
      <c r="K183" s="1">
        <v>13.623012083122529</v>
      </c>
      <c r="L183" s="1">
        <v>12.99015483560488</v>
      </c>
      <c r="M183" s="1">
        <v>12.950124776363385</v>
      </c>
      <c r="N183" s="1">
        <v>13.319660956172621</v>
      </c>
    </row>
    <row r="184" spans="2:14" x14ac:dyDescent="0.4">
      <c r="B184">
        <v>10</v>
      </c>
      <c r="C184">
        <v>2013</v>
      </c>
      <c r="D184" s="3" t="s">
        <v>44</v>
      </c>
      <c r="E184" s="1">
        <v>12.161535651343209</v>
      </c>
      <c r="F184" s="1">
        <v>12.469428634643563</v>
      </c>
      <c r="G184" s="1">
        <v>12.18905749495741</v>
      </c>
      <c r="H184" s="1">
        <v>12.231520057678221</v>
      </c>
      <c r="I184" s="1">
        <v>11.941698146316233</v>
      </c>
      <c r="J184" s="1">
        <v>12.232323248378353</v>
      </c>
      <c r="K184" s="1">
        <v>12.279047648111979</v>
      </c>
      <c r="L184" s="1">
        <v>11.971249972070966</v>
      </c>
      <c r="M184" s="1">
        <v>11.91121214086359</v>
      </c>
      <c r="N184" s="1">
        <v>12.191106829251078</v>
      </c>
    </row>
    <row r="185" spans="2:14" x14ac:dyDescent="0.4">
      <c r="B185">
        <v>11</v>
      </c>
      <c r="C185">
        <v>2013</v>
      </c>
      <c r="D185" s="3" t="s">
        <v>44</v>
      </c>
      <c r="E185" s="1">
        <v>12.374999999999998</v>
      </c>
      <c r="F185" s="1">
        <v>12.64482754674451</v>
      </c>
      <c r="G185" s="1">
        <v>12.319622657583945</v>
      </c>
      <c r="H185" s="1">
        <v>12.380200049082438</v>
      </c>
      <c r="I185" s="1">
        <v>11.990999813079831</v>
      </c>
      <c r="J185" s="1">
        <v>12.436535132558721</v>
      </c>
      <c r="K185" s="1">
        <v>12.49779221918676</v>
      </c>
      <c r="L185" s="1">
        <v>12.097307645357576</v>
      </c>
      <c r="M185" s="1">
        <v>11.978947200273213</v>
      </c>
      <c r="N185" s="1">
        <v>12.330802400735456</v>
      </c>
    </row>
    <row r="186" spans="2:14" x14ac:dyDescent="0.4">
      <c r="B186">
        <v>12</v>
      </c>
      <c r="C186">
        <v>2013</v>
      </c>
      <c r="D186" s="3" t="s">
        <v>44</v>
      </c>
      <c r="E186" s="1">
        <v>12.576637204769439</v>
      </c>
      <c r="F186" s="1">
        <v>12.854597749381238</v>
      </c>
      <c r="G186" s="1">
        <v>12.550939598339518</v>
      </c>
      <c r="H186" s="1">
        <v>12.601216116467038</v>
      </c>
      <c r="I186" s="1">
        <v>12.338000130653388</v>
      </c>
      <c r="J186" s="1">
        <v>12.633402507829469</v>
      </c>
      <c r="K186" s="1">
        <v>12.716071367263794</v>
      </c>
      <c r="L186" s="1">
        <v>12.465492826112566</v>
      </c>
      <c r="M186" s="1">
        <v>12.315454569729907</v>
      </c>
      <c r="N186" s="1">
        <v>12.601170405912935</v>
      </c>
    </row>
    <row r="187" spans="2:14" x14ac:dyDescent="0.4">
      <c r="B187">
        <v>1</v>
      </c>
      <c r="C187">
        <v>2014</v>
      </c>
      <c r="D187" s="3" t="s">
        <v>44</v>
      </c>
      <c r="E187" s="1">
        <v>12.304435131440103</v>
      </c>
      <c r="F187" s="1">
        <v>12.616509446557963</v>
      </c>
      <c r="G187" s="1">
        <v>12.220106317641887</v>
      </c>
      <c r="H187" s="1">
        <v>12.361077731241009</v>
      </c>
      <c r="I187" s="1">
        <v>12.031886820523244</v>
      </c>
      <c r="J187" s="1">
        <v>12.366153823004829</v>
      </c>
      <c r="K187" s="1">
        <v>12.449450545258575</v>
      </c>
      <c r="L187" s="1">
        <v>12.14170731567755</v>
      </c>
      <c r="M187" s="1">
        <v>12.030357088361464</v>
      </c>
      <c r="N187" s="1">
        <v>12.320311414673673</v>
      </c>
    </row>
    <row r="188" spans="2:14" x14ac:dyDescent="0.4">
      <c r="B188">
        <v>2</v>
      </c>
      <c r="C188">
        <v>2014</v>
      </c>
      <c r="D188" s="3" t="s">
        <v>44</v>
      </c>
      <c r="E188" s="1">
        <v>12.968920161466647</v>
      </c>
      <c r="F188" s="1">
        <v>13.211666606721424</v>
      </c>
      <c r="G188" s="1">
        <v>12.893402728769516</v>
      </c>
      <c r="H188" s="1">
        <v>12.943885007350566</v>
      </c>
      <c r="I188" s="1">
        <v>12.712500000000006</v>
      </c>
      <c r="J188" s="1">
        <v>13.021105757126445</v>
      </c>
      <c r="K188" s="1">
        <v>13.129189233522164</v>
      </c>
      <c r="L188" s="1">
        <v>12.611494250681208</v>
      </c>
      <c r="M188" s="1">
        <v>12.743636391379626</v>
      </c>
      <c r="N188" s="1">
        <v>12.951552917412551</v>
      </c>
    </row>
    <row r="189" spans="2:14" x14ac:dyDescent="0.4">
      <c r="B189">
        <v>3</v>
      </c>
      <c r="C189">
        <v>2014</v>
      </c>
      <c r="D189" s="3" t="s">
        <v>44</v>
      </c>
      <c r="E189" s="1">
        <v>13.640740741918117</v>
      </c>
      <c r="F189" s="1">
        <v>13.904545393857084</v>
      </c>
      <c r="G189" s="1">
        <v>13.51888118423782</v>
      </c>
      <c r="H189" s="1">
        <v>13.632605633265536</v>
      </c>
      <c r="I189" s="1">
        <v>13.316250061988836</v>
      </c>
      <c r="J189" s="1">
        <v>13.696502706392213</v>
      </c>
      <c r="K189" s="1">
        <v>13.781688318624118</v>
      </c>
      <c r="L189" s="1">
        <v>13.425288493816668</v>
      </c>
      <c r="M189" s="1">
        <v>13.33649997711181</v>
      </c>
      <c r="N189" s="1">
        <v>13.624285719814837</v>
      </c>
    </row>
    <row r="190" spans="2:14" x14ac:dyDescent="0.4">
      <c r="B190">
        <v>4</v>
      </c>
      <c r="C190">
        <v>2014</v>
      </c>
      <c r="D190" s="3" t="s">
        <v>44</v>
      </c>
      <c r="E190" s="1">
        <v>14.423318191008136</v>
      </c>
      <c r="F190" s="1">
        <v>14.767641562335896</v>
      </c>
      <c r="G190" s="1">
        <v>14.230930267378341</v>
      </c>
      <c r="H190" s="1">
        <v>14.471183376199392</v>
      </c>
      <c r="I190" s="1">
        <v>14.056666675366859</v>
      </c>
      <c r="J190" s="1">
        <v>14.486331168707315</v>
      </c>
      <c r="K190" s="1">
        <v>14.592547191763828</v>
      </c>
      <c r="L190" s="1">
        <v>14.25402292711982</v>
      </c>
      <c r="M190" s="1">
        <v>14.12240001678467</v>
      </c>
      <c r="N190" s="1">
        <v>14.42787200164795</v>
      </c>
    </row>
    <row r="191" spans="2:14" x14ac:dyDescent="0.4">
      <c r="B191">
        <v>5</v>
      </c>
      <c r="C191">
        <v>2014</v>
      </c>
      <c r="D191" s="3" t="s">
        <v>44</v>
      </c>
      <c r="E191" s="1">
        <v>14.484444453981185</v>
      </c>
      <c r="F191" s="1">
        <v>14.849186010138927</v>
      </c>
      <c r="G191" s="1">
        <v>14.264055932318414</v>
      </c>
      <c r="H191" s="1">
        <v>14.539037033363627</v>
      </c>
      <c r="I191" s="1">
        <v>13.999787310336506</v>
      </c>
      <c r="J191" s="1">
        <v>14.526995076334533</v>
      </c>
      <c r="K191" s="1">
        <v>14.609750032424927</v>
      </c>
      <c r="L191" s="1">
        <v>14.259850715523337</v>
      </c>
      <c r="M191" s="1">
        <v>14.092499971389781</v>
      </c>
      <c r="N191" s="1">
        <v>14.463860562391012</v>
      </c>
    </row>
    <row r="192" spans="2:14" x14ac:dyDescent="0.4">
      <c r="B192">
        <v>6</v>
      </c>
      <c r="C192">
        <v>2014</v>
      </c>
      <c r="D192" s="3" t="s">
        <v>44</v>
      </c>
      <c r="E192" s="1">
        <v>13.936553418057636</v>
      </c>
      <c r="F192" s="1">
        <v>14.199642862592421</v>
      </c>
      <c r="G192" s="1">
        <v>13.819183706426299</v>
      </c>
      <c r="H192" s="1">
        <v>13.973840547644574</v>
      </c>
      <c r="I192" s="1">
        <v>13.507647084254845</v>
      </c>
      <c r="J192" s="1">
        <v>14.019999968594519</v>
      </c>
      <c r="K192" s="1">
        <v>14.044827537975086</v>
      </c>
      <c r="L192" s="1">
        <v>13.760735273361208</v>
      </c>
      <c r="M192" s="1">
        <v>13.526499891281125</v>
      </c>
      <c r="N192" s="1">
        <v>13.933397861787219</v>
      </c>
    </row>
    <row r="193" spans="2:14" x14ac:dyDescent="0.4">
      <c r="B193">
        <v>7</v>
      </c>
      <c r="C193">
        <v>2014</v>
      </c>
      <c r="D193" s="3" t="s">
        <v>44</v>
      </c>
      <c r="E193" s="1">
        <v>12.514999984676002</v>
      </c>
      <c r="F193" s="1">
        <v>12.819807685338533</v>
      </c>
      <c r="G193" s="1">
        <v>12.364342825753351</v>
      </c>
      <c r="H193" s="1">
        <v>12.537272782759235</v>
      </c>
      <c r="I193" s="1">
        <v>11.886779688172423</v>
      </c>
      <c r="J193" s="1">
        <v>12.639677428430126</v>
      </c>
      <c r="K193" s="1">
        <v>12.676504801777961</v>
      </c>
      <c r="L193" s="1">
        <v>12.293456725132314</v>
      </c>
      <c r="M193" s="1">
        <v>11.921199951171866</v>
      </c>
      <c r="N193" s="1">
        <v>12.503869339449322</v>
      </c>
    </row>
    <row r="194" spans="2:14" x14ac:dyDescent="0.4">
      <c r="B194">
        <v>8</v>
      </c>
      <c r="C194">
        <v>2014</v>
      </c>
      <c r="D194" s="3" t="s">
        <v>44</v>
      </c>
      <c r="E194" s="1">
        <v>11.735988676211257</v>
      </c>
      <c r="F194" s="1">
        <v>12.296385535274645</v>
      </c>
      <c r="G194" s="1">
        <v>11.297835734353137</v>
      </c>
      <c r="H194" s="1">
        <v>11.830852641615754</v>
      </c>
      <c r="I194" s="1">
        <v>10.857659583396098</v>
      </c>
      <c r="J194" s="1">
        <v>11.857792193755445</v>
      </c>
      <c r="K194" s="1">
        <v>11.98802626760382</v>
      </c>
      <c r="L194" s="1">
        <v>11.474531099200247</v>
      </c>
      <c r="M194" s="1">
        <v>10.89099993705749</v>
      </c>
      <c r="N194" s="1">
        <v>11.707284034228849</v>
      </c>
    </row>
    <row r="195" spans="2:14" x14ac:dyDescent="0.4">
      <c r="B195">
        <v>9</v>
      </c>
      <c r="C195">
        <v>2014</v>
      </c>
      <c r="D195" s="3" t="s">
        <v>46</v>
      </c>
      <c r="E195" s="1">
        <v>10.147941151787252</v>
      </c>
      <c r="F195" s="1">
        <v>11.004705810546882</v>
      </c>
      <c r="G195" s="1">
        <v>10.069384604233965</v>
      </c>
      <c r="H195" s="1">
        <v>10.036769280066855</v>
      </c>
      <c r="I195" s="1">
        <v>10.038199920654293</v>
      </c>
      <c r="J195" s="1">
        <v>10.190252511188236</v>
      </c>
      <c r="K195" s="1">
        <v>10.633333359235598</v>
      </c>
      <c r="L195" s="1">
        <v>9.7309375603993775</v>
      </c>
      <c r="M195" s="1">
        <v>9.462999963760371</v>
      </c>
      <c r="N195" s="1">
        <v>10.186104161540667</v>
      </c>
    </row>
    <row r="196" spans="2:14" x14ac:dyDescent="0.4">
      <c r="B196">
        <v>10</v>
      </c>
      <c r="C196">
        <v>2014</v>
      </c>
      <c r="D196" s="3" t="s">
        <v>46</v>
      </c>
      <c r="E196" s="1">
        <v>8.8661454599553888</v>
      </c>
      <c r="F196" s="1">
        <v>9.0126261951947448</v>
      </c>
      <c r="G196" s="1">
        <v>8.8339106437214259</v>
      </c>
      <c r="H196" s="1">
        <v>8.7973287726101805</v>
      </c>
      <c r="I196" s="1">
        <v>8.7474998394648207</v>
      </c>
      <c r="J196" s="1">
        <v>8.9174496407476855</v>
      </c>
      <c r="K196" s="1">
        <v>8.9144118159425023</v>
      </c>
      <c r="L196" s="1">
        <v>8.6553472346729698</v>
      </c>
      <c r="M196" s="1">
        <v>8.749860988722908</v>
      </c>
      <c r="N196" s="1">
        <v>8.8424041621776404</v>
      </c>
    </row>
    <row r="197" spans="2:14" x14ac:dyDescent="0.4">
      <c r="B197">
        <v>11</v>
      </c>
      <c r="C197">
        <v>2014</v>
      </c>
      <c r="D197" s="3" t="s">
        <v>46</v>
      </c>
      <c r="E197" s="1">
        <v>9.5215000258551701</v>
      </c>
      <c r="F197" s="1">
        <v>9.6865753278340403</v>
      </c>
      <c r="G197" s="1">
        <v>9.4777236953983461</v>
      </c>
      <c r="H197" s="1">
        <v>9.4797887734963879</v>
      </c>
      <c r="I197" s="1">
        <v>9.347589373588562</v>
      </c>
      <c r="J197" s="1">
        <v>9.5887659681604269</v>
      </c>
      <c r="K197" s="1">
        <v>9.5373417455938796</v>
      </c>
      <c r="L197" s="1">
        <v>9.4110293949351593</v>
      </c>
      <c r="M197" s="1">
        <v>9.349589086558721</v>
      </c>
      <c r="N197" s="1">
        <v>9.5014654713292277</v>
      </c>
    </row>
    <row r="198" spans="2:14" x14ac:dyDescent="0.4">
      <c r="B198">
        <v>12</v>
      </c>
      <c r="C198">
        <v>2014</v>
      </c>
      <c r="D198" s="3" t="s">
        <v>46</v>
      </c>
      <c r="E198" s="1">
        <v>9.515296446004875</v>
      </c>
      <c r="F198" s="1">
        <v>9.7490290854741062</v>
      </c>
      <c r="G198" s="1">
        <v>9.4032385240901597</v>
      </c>
      <c r="H198" s="1">
        <v>9.5065060178917573</v>
      </c>
      <c r="I198" s="1">
        <v>9.2736494662987923</v>
      </c>
      <c r="J198" s="1">
        <v>9.5616725164008063</v>
      </c>
      <c r="K198" s="1">
        <v>9.5500990990364905</v>
      </c>
      <c r="L198" s="1">
        <v>9.2803418249146556</v>
      </c>
      <c r="M198" s="1">
        <v>9.2753331396314831</v>
      </c>
      <c r="N198" s="1">
        <v>9.4716083566625642</v>
      </c>
    </row>
    <row r="199" spans="2:14" x14ac:dyDescent="0.4">
      <c r="B199">
        <v>1</v>
      </c>
      <c r="C199">
        <v>2015</v>
      </c>
      <c r="D199" s="3" t="s">
        <v>46</v>
      </c>
      <c r="E199" s="1">
        <v>9.3246275922085378</v>
      </c>
      <c r="F199" s="1">
        <v>9.5853409767150861</v>
      </c>
      <c r="G199" s="1">
        <v>9.2118181948895224</v>
      </c>
      <c r="H199" s="1">
        <v>9.3765441179275513</v>
      </c>
      <c r="I199" s="1">
        <v>9.0955556041062486</v>
      </c>
      <c r="J199" s="1">
        <v>9.3880096917013525</v>
      </c>
      <c r="K199" s="1">
        <v>9.4229999899864172</v>
      </c>
      <c r="L199" s="1">
        <v>9.1809375186761226</v>
      </c>
      <c r="M199" s="1">
        <v>9.0793421644913526</v>
      </c>
      <c r="N199" s="1">
        <v>9.3063579154529155</v>
      </c>
    </row>
    <row r="200" spans="2:14" x14ac:dyDescent="0.4">
      <c r="B200">
        <v>2</v>
      </c>
      <c r="C200">
        <v>2015</v>
      </c>
      <c r="D200" s="3" t="s">
        <v>46</v>
      </c>
      <c r="E200" s="1">
        <v>9.2213461307378921</v>
      </c>
      <c r="F200" s="1">
        <v>9.5714864730834961</v>
      </c>
      <c r="G200" s="1">
        <v>9.0863889058430996</v>
      </c>
      <c r="H200" s="1">
        <v>9.3098560923295057</v>
      </c>
      <c r="I200" s="1">
        <v>8.9372815808046209</v>
      </c>
      <c r="J200" s="1">
        <v>9.2943373071141995</v>
      </c>
      <c r="K200" s="1">
        <v>9.3578312540628819</v>
      </c>
      <c r="L200" s="1">
        <v>9.0881666183471683</v>
      </c>
      <c r="M200" s="1">
        <v>8.9236841703716081</v>
      </c>
      <c r="N200" s="1">
        <v>9.2111443432284066</v>
      </c>
    </row>
    <row r="201" spans="2:14" x14ac:dyDescent="0.4">
      <c r="B201">
        <v>3</v>
      </c>
      <c r="C201">
        <v>2015</v>
      </c>
      <c r="D201" s="3" t="s">
        <v>46</v>
      </c>
      <c r="E201" s="1">
        <v>9.1584945955584125</v>
      </c>
      <c r="F201" s="1">
        <v>9.4761333974202469</v>
      </c>
      <c r="G201" s="1">
        <v>9.068805865387418</v>
      </c>
      <c r="H201" s="1">
        <v>9.2527083158493042</v>
      </c>
      <c r="I201" s="1">
        <v>8.8709613726689263</v>
      </c>
      <c r="J201" s="1">
        <v>9.2258333458619965</v>
      </c>
      <c r="K201" s="1">
        <v>9.2986248493194577</v>
      </c>
      <c r="L201" s="1">
        <v>8.9683653941521282</v>
      </c>
      <c r="M201" s="1">
        <v>8.8702562772310696</v>
      </c>
      <c r="N201" s="1">
        <v>9.1388006734891025</v>
      </c>
    </row>
    <row r="202" spans="2:14" x14ac:dyDescent="0.4">
      <c r="B202">
        <v>4</v>
      </c>
      <c r="C202">
        <v>2015</v>
      </c>
      <c r="D202" s="3" t="s">
        <v>46</v>
      </c>
      <c r="E202" s="1">
        <v>9.205060196688855</v>
      </c>
      <c r="F202" s="1">
        <v>9.4971681611727821</v>
      </c>
      <c r="G202" s="1">
        <v>9.0357635573213315</v>
      </c>
      <c r="H202" s="1">
        <v>9.2855746937894281</v>
      </c>
      <c r="I202" s="1">
        <v>8.8327131862788235</v>
      </c>
      <c r="J202" s="1">
        <v>9.2673289705953685</v>
      </c>
      <c r="K202" s="1">
        <v>9.3016346417940579</v>
      </c>
      <c r="L202" s="1">
        <v>8.974537098849261</v>
      </c>
      <c r="M202" s="1">
        <v>8.819278372931727</v>
      </c>
      <c r="N202" s="1">
        <v>9.1588746608106923</v>
      </c>
    </row>
    <row r="203" spans="2:14" x14ac:dyDescent="0.4">
      <c r="B203">
        <v>5</v>
      </c>
      <c r="C203">
        <v>2015</v>
      </c>
      <c r="D203" s="3" t="s">
        <v>46</v>
      </c>
      <c r="E203" s="1">
        <v>9.0024537598645242</v>
      </c>
      <c r="F203" s="1">
        <v>9.2803260554438047</v>
      </c>
      <c r="G203" s="1">
        <v>8.8204402383768326</v>
      </c>
      <c r="H203" s="1">
        <v>9.0855704313956647</v>
      </c>
      <c r="I203" s="1">
        <v>8.6094000720977775</v>
      </c>
      <c r="J203" s="1">
        <v>9.049574507043717</v>
      </c>
      <c r="K203" s="1">
        <v>9.1280488153783281</v>
      </c>
      <c r="L203" s="1">
        <v>8.6995800082423109</v>
      </c>
      <c r="M203" s="1">
        <v>8.6210959578213622</v>
      </c>
      <c r="N203" s="1">
        <v>8.9430204461545362</v>
      </c>
    </row>
    <row r="204" spans="2:14" x14ac:dyDescent="0.4">
      <c r="B204">
        <v>6</v>
      </c>
      <c r="C204">
        <v>2015</v>
      </c>
      <c r="D204" s="3" t="s">
        <v>46</v>
      </c>
      <c r="E204" s="1">
        <v>9.0568341394165657</v>
      </c>
      <c r="F204" s="1">
        <v>9.3393257869763318</v>
      </c>
      <c r="G204" s="1">
        <v>8.8921117901061635</v>
      </c>
      <c r="H204" s="1">
        <v>9.2011612922914559</v>
      </c>
      <c r="I204" s="1">
        <v>8.7037962895852541</v>
      </c>
      <c r="J204" s="1">
        <v>9.1020161528741159</v>
      </c>
      <c r="K204" s="1">
        <v>9.2027585807887995</v>
      </c>
      <c r="L204" s="1">
        <v>8.8298937107654325</v>
      </c>
      <c r="M204" s="1">
        <v>8.6818421012476872</v>
      </c>
      <c r="N204" s="1">
        <v>9.0214461770915744</v>
      </c>
    </row>
    <row r="205" spans="2:14" x14ac:dyDescent="0.4">
      <c r="B205">
        <v>7</v>
      </c>
      <c r="C205">
        <v>2015</v>
      </c>
      <c r="D205" s="3" t="s">
        <v>46</v>
      </c>
      <c r="E205" s="1">
        <v>9.5594392758663567</v>
      </c>
      <c r="F205" s="1">
        <v>9.8405263423919695</v>
      </c>
      <c r="G205" s="1">
        <v>9.4063029318144835</v>
      </c>
      <c r="H205" s="1">
        <v>9.7757534000971553</v>
      </c>
      <c r="I205" s="1">
        <v>9.3330769447179946</v>
      </c>
      <c r="J205" s="1">
        <v>9.6489473685883631</v>
      </c>
      <c r="K205" s="1">
        <v>9.7758064064928263</v>
      </c>
      <c r="L205" s="1">
        <v>9.4380909746343438</v>
      </c>
      <c r="M205" s="1">
        <v>9.3552174499069434</v>
      </c>
      <c r="N205" s="1">
        <v>9.5737344369848731</v>
      </c>
    </row>
    <row r="206" spans="2:14" x14ac:dyDescent="0.4">
      <c r="B206">
        <v>8</v>
      </c>
      <c r="C206">
        <v>2015</v>
      </c>
      <c r="D206" s="3" t="s">
        <v>46</v>
      </c>
      <c r="E206" s="1">
        <v>8.6310203586305896</v>
      </c>
      <c r="F206" s="1">
        <v>8.9607895048041097</v>
      </c>
      <c r="G206" s="1">
        <v>8.5744302544412729</v>
      </c>
      <c r="H206" s="1">
        <v>8.9078013508032399</v>
      </c>
      <c r="I206" s="1">
        <v>8.2561052121614154</v>
      </c>
      <c r="J206" s="1">
        <v>8.6785776142416324</v>
      </c>
      <c r="K206" s="1">
        <v>8.794891357421875</v>
      </c>
      <c r="L206" s="1">
        <v>8.4651648290864721</v>
      </c>
      <c r="M206" s="1">
        <v>8.2601470246034534</v>
      </c>
      <c r="N206" s="1">
        <v>8.6356570643897257</v>
      </c>
    </row>
    <row r="207" spans="2:14" x14ac:dyDescent="0.4">
      <c r="B207">
        <v>9</v>
      </c>
      <c r="C207">
        <v>2015</v>
      </c>
      <c r="D207" s="3" t="s">
        <v>267</v>
      </c>
      <c r="E207" s="1">
        <v>8.1497551100594663</v>
      </c>
      <c r="F207" s="1">
        <v>8.4955789566040032</v>
      </c>
      <c r="G207" s="1">
        <v>8.044550008773804</v>
      </c>
      <c r="H207" s="1">
        <v>8.2384615057318875</v>
      </c>
      <c r="I207" s="1">
        <v>7.7633846099560078</v>
      </c>
      <c r="J207" s="1">
        <v>8.2735177669600528</v>
      </c>
      <c r="K207" s="1">
        <v>8.4041739505270261</v>
      </c>
      <c r="L207" s="1">
        <v>8.0056875020265572</v>
      </c>
      <c r="M207" s="1">
        <v>7.775357161249433</v>
      </c>
      <c r="N207" s="1">
        <v>8.1377946241077765</v>
      </c>
    </row>
    <row r="208" spans="2:14" x14ac:dyDescent="0.4">
      <c r="B208">
        <v>10</v>
      </c>
      <c r="C208">
        <v>2015</v>
      </c>
      <c r="D208" s="3" t="s">
        <v>267</v>
      </c>
      <c r="E208" s="1">
        <v>8.1591163102970565</v>
      </c>
      <c r="F208" s="1">
        <v>8.4237037234836158</v>
      </c>
      <c r="G208" s="1">
        <v>8.1327647742103135</v>
      </c>
      <c r="H208" s="1">
        <v>8.3084033276854434</v>
      </c>
      <c r="I208" s="1">
        <v>7.8900001583428221</v>
      </c>
      <c r="J208" s="1">
        <v>8.2400401643959871</v>
      </c>
      <c r="K208" s="1">
        <v>8.3364582359790802</v>
      </c>
      <c r="L208" s="1">
        <v>8.0912879560932964</v>
      </c>
      <c r="M208" s="1">
        <v>7.899117785341601</v>
      </c>
      <c r="N208" s="1">
        <v>8.1589094332400585</v>
      </c>
    </row>
    <row r="209" spans="2:14" x14ac:dyDescent="0.4">
      <c r="B209">
        <v>11</v>
      </c>
      <c r="C209">
        <v>2015</v>
      </c>
      <c r="D209" s="3" t="s">
        <v>267</v>
      </c>
      <c r="E209" s="1">
        <v>7.8863158175819796</v>
      </c>
      <c r="F209" s="1">
        <v>8.3215554873148605</v>
      </c>
      <c r="G209" s="1">
        <v>7.9210365923439587</v>
      </c>
      <c r="H209" s="1">
        <v>8.1791549736345317</v>
      </c>
      <c r="I209" s="1">
        <v>7.720707040844542</v>
      </c>
      <c r="J209" s="1">
        <v>7.9839796022493008</v>
      </c>
      <c r="K209" s="1">
        <v>8.0864210630718034</v>
      </c>
      <c r="L209" s="1">
        <v>7.788870949898997</v>
      </c>
      <c r="M209" s="1">
        <v>7.7287499755620956</v>
      </c>
      <c r="N209" s="1">
        <v>7.9602319612535828</v>
      </c>
    </row>
    <row r="210" spans="2:14" x14ac:dyDescent="0.4">
      <c r="B210">
        <v>12</v>
      </c>
      <c r="C210">
        <v>2015</v>
      </c>
      <c r="D210" s="3" t="s">
        <v>267</v>
      </c>
      <c r="E210" s="1">
        <v>8.0172692427268402</v>
      </c>
      <c r="F210" s="1">
        <v>8.4091150697353658</v>
      </c>
      <c r="G210" s="1">
        <v>8.0132857390812458</v>
      </c>
      <c r="H210" s="1">
        <v>8.2304698188832948</v>
      </c>
      <c r="I210" s="1">
        <v>7.7573239165292662</v>
      </c>
      <c r="J210" s="1">
        <v>8.0782671353446887</v>
      </c>
      <c r="K210" s="1">
        <v>8.1926890421314393</v>
      </c>
      <c r="L210" s="1">
        <v>7.9699167450269064</v>
      </c>
      <c r="M210" s="1">
        <v>7.7227848149553129</v>
      </c>
      <c r="N210" s="1">
        <v>8.0493465028221394</v>
      </c>
    </row>
    <row r="211" spans="2:14" x14ac:dyDescent="0.4">
      <c r="B211">
        <v>1</v>
      </c>
      <c r="C211">
        <v>2016</v>
      </c>
      <c r="D211" s="3" t="s">
        <v>267</v>
      </c>
      <c r="E211" s="1">
        <v>8.02964467082532</v>
      </c>
      <c r="F211" s="1">
        <v>8.3732609023218565</v>
      </c>
      <c r="G211" s="1">
        <v>7.9938750058412555</v>
      </c>
      <c r="H211" s="1">
        <v>8.182867126864986</v>
      </c>
      <c r="I211" s="1">
        <v>7.7648913342019785</v>
      </c>
      <c r="J211" s="1">
        <v>8.0798507543345597</v>
      </c>
      <c r="K211" s="1">
        <v>8.2030209004878998</v>
      </c>
      <c r="L211" s="1">
        <v>8.0046666993035203</v>
      </c>
      <c r="M211" s="1">
        <v>7.7940625175833702</v>
      </c>
      <c r="N211" s="1">
        <v>8.0585903243346362</v>
      </c>
    </row>
    <row r="212" spans="2:14" x14ac:dyDescent="0.4">
      <c r="B212">
        <v>2</v>
      </c>
      <c r="C212">
        <v>2016</v>
      </c>
      <c r="D212" s="3" t="s">
        <v>267</v>
      </c>
      <c r="E212" s="1">
        <v>7.9755555571931778</v>
      </c>
      <c r="F212" s="1">
        <v>8.3345360657603464</v>
      </c>
      <c r="G212" s="1">
        <v>7.9329070046890617</v>
      </c>
      <c r="H212" s="1">
        <v>8.1644067400592863</v>
      </c>
      <c r="I212" s="1">
        <v>7.7122221726637621</v>
      </c>
      <c r="J212" s="1">
        <v>8.0150901175834033</v>
      </c>
      <c r="K212" s="1">
        <v>8.1561290423075352</v>
      </c>
      <c r="L212" s="1">
        <v>7.9504504719296021</v>
      </c>
      <c r="M212" s="1">
        <v>7.7004761071432206</v>
      </c>
      <c r="N212" s="1">
        <v>7.9909323394888698</v>
      </c>
    </row>
    <row r="213" spans="2:14" x14ac:dyDescent="0.4">
      <c r="B213">
        <v>3</v>
      </c>
      <c r="C213">
        <v>2016</v>
      </c>
      <c r="D213" s="3" t="s">
        <v>267</v>
      </c>
      <c r="E213" s="1">
        <v>8.0972973407465521</v>
      </c>
      <c r="F213" s="1">
        <v>8.4580620647400853</v>
      </c>
      <c r="G213" s="1">
        <v>8.0381739471269693</v>
      </c>
      <c r="H213" s="1">
        <v>8.2837363468421685</v>
      </c>
      <c r="I213" s="1">
        <v>7.8880915969382714</v>
      </c>
      <c r="J213" s="1">
        <v>8.1282958585733009</v>
      </c>
      <c r="K213" s="1">
        <v>8.2693162168193073</v>
      </c>
      <c r="L213" s="1">
        <v>8.0828000005086267</v>
      </c>
      <c r="M213" s="1">
        <v>7.925000034529587</v>
      </c>
      <c r="N213" s="1">
        <v>8.1262646481440619</v>
      </c>
    </row>
    <row r="214" spans="2:14" x14ac:dyDescent="0.4">
      <c r="B214">
        <v>4</v>
      </c>
      <c r="C214">
        <v>2016</v>
      </c>
      <c r="D214" s="3" t="s">
        <v>267</v>
      </c>
      <c r="E214" s="1">
        <v>8.8866370884718098</v>
      </c>
      <c r="F214" s="1">
        <v>9.2234615729405327</v>
      </c>
      <c r="G214" s="1">
        <v>8.8173935895270485</v>
      </c>
      <c r="H214" s="1">
        <v>8.9642423571962304</v>
      </c>
      <c r="I214" s="1">
        <v>8.7131452329697154</v>
      </c>
      <c r="J214" s="1">
        <v>8.9504924253983926</v>
      </c>
      <c r="K214" s="1">
        <v>9.0925806722333355</v>
      </c>
      <c r="L214" s="1">
        <v>8.8597478385732948</v>
      </c>
      <c r="M214" s="1">
        <v>8.7169000148773197</v>
      </c>
      <c r="N214" s="1">
        <v>8.9063259092966707</v>
      </c>
    </row>
    <row r="215" spans="2:14" x14ac:dyDescent="0.4">
      <c r="B215">
        <v>5</v>
      </c>
      <c r="C215">
        <v>2016</v>
      </c>
      <c r="D215" s="3" t="s">
        <v>267</v>
      </c>
      <c r="E215" s="1">
        <v>9.7134343590399226</v>
      </c>
      <c r="F215" s="1">
        <v>10.027745087941486</v>
      </c>
      <c r="G215" s="1">
        <v>9.6404116630554206</v>
      </c>
      <c r="H215" s="1">
        <v>9.7955704823436367</v>
      </c>
      <c r="I215" s="1">
        <v>9.5644230842590332</v>
      </c>
      <c r="J215" s="1">
        <v>9.808062058086545</v>
      </c>
      <c r="K215" s="1">
        <v>9.9324000740051304</v>
      </c>
      <c r="L215" s="1">
        <v>9.6515322577568785</v>
      </c>
      <c r="M215" s="1">
        <v>9.5944999790191652</v>
      </c>
      <c r="N215" s="1">
        <v>9.7464827614269041</v>
      </c>
    </row>
    <row r="216" spans="2:14" x14ac:dyDescent="0.4">
      <c r="B216">
        <v>6</v>
      </c>
      <c r="C216">
        <v>2016</v>
      </c>
      <c r="D216" s="3" t="s">
        <v>267</v>
      </c>
      <c r="E216" s="1">
        <v>10.468825741247695</v>
      </c>
      <c r="F216" s="1">
        <v>10.851034476839265</v>
      </c>
      <c r="G216" s="1">
        <v>10.377659586642649</v>
      </c>
      <c r="H216" s="1">
        <v>10.623189158053011</v>
      </c>
      <c r="I216" s="1">
        <v>10.233178308767867</v>
      </c>
      <c r="J216" s="1">
        <v>10.557094044155544</v>
      </c>
      <c r="K216" s="1">
        <v>10.683280006408694</v>
      </c>
      <c r="L216" s="1">
        <v>10.354968107430039</v>
      </c>
      <c r="M216" s="1">
        <v>10.284354840555498</v>
      </c>
      <c r="N216" s="1">
        <v>10.491429417158786</v>
      </c>
    </row>
    <row r="217" spans="2:14" x14ac:dyDescent="0.4">
      <c r="B217">
        <v>7</v>
      </c>
      <c r="C217">
        <v>2016</v>
      </c>
      <c r="D217" s="3" t="s">
        <v>267</v>
      </c>
      <c r="E217" s="1">
        <v>9.7475909276442092</v>
      </c>
      <c r="F217" s="1">
        <v>10.087087473823029</v>
      </c>
      <c r="G217" s="1">
        <v>9.687765897588525</v>
      </c>
      <c r="H217" s="1">
        <v>9.9869862190664627</v>
      </c>
      <c r="I217" s="1">
        <v>9.4491000747680687</v>
      </c>
      <c r="J217" s="1">
        <v>9.8072887172161689</v>
      </c>
      <c r="K217" s="1">
        <v>9.967099943161017</v>
      </c>
      <c r="L217" s="1">
        <v>9.5656924101022582</v>
      </c>
      <c r="M217" s="1">
        <v>9.4604001426696769</v>
      </c>
      <c r="N217" s="1">
        <v>9.7587965103416519</v>
      </c>
    </row>
    <row r="218" spans="2:14" x14ac:dyDescent="0.4">
      <c r="B218">
        <v>8</v>
      </c>
      <c r="C218">
        <v>2016</v>
      </c>
      <c r="D218" s="3" t="s">
        <v>267</v>
      </c>
      <c r="E218" s="1">
        <v>9.2196234619268314</v>
      </c>
      <c r="F218" s="1">
        <v>9.5516813497627737</v>
      </c>
      <c r="G218" s="1">
        <v>9.0578602745022838</v>
      </c>
      <c r="H218" s="1">
        <v>9.4157803210219893</v>
      </c>
      <c r="I218" s="1">
        <v>8.8529357647677074</v>
      </c>
      <c r="J218" s="1">
        <v>9.2415977982450119</v>
      </c>
      <c r="K218" s="1">
        <v>9.4479824283666787</v>
      </c>
      <c r="L218" s="1">
        <v>8.9375555674235034</v>
      </c>
      <c r="M218" s="1">
        <v>8.8345217165739633</v>
      </c>
      <c r="N218" s="1">
        <v>9.1788868463732047</v>
      </c>
    </row>
    <row r="219" spans="2:14" x14ac:dyDescent="0.4">
      <c r="B219">
        <v>9</v>
      </c>
      <c r="C219">
        <v>2016</v>
      </c>
      <c r="D219" s="3" t="s">
        <v>303</v>
      </c>
      <c r="E219" s="1">
        <v>8.9009374805859149</v>
      </c>
      <c r="F219" s="1">
        <v>9.2105769285788899</v>
      </c>
      <c r="G219" s="1">
        <v>8.7418713876378469</v>
      </c>
      <c r="H219" s="1">
        <v>9.0656249721844997</v>
      </c>
      <c r="I219" s="1">
        <v>8.5377272837089766</v>
      </c>
      <c r="J219" s="1">
        <v>8.9168322811955996</v>
      </c>
      <c r="K219" s="1">
        <v>9.1271717668783783</v>
      </c>
      <c r="L219" s="1">
        <v>8.6599999886971926</v>
      </c>
      <c r="M219" s="1">
        <v>8.5361290900937981</v>
      </c>
      <c r="N219" s="1">
        <v>8.8527807873221303</v>
      </c>
    </row>
    <row r="220" spans="2:14" x14ac:dyDescent="0.4">
      <c r="B220">
        <v>10</v>
      </c>
      <c r="C220">
        <v>2016</v>
      </c>
      <c r="D220" s="3" t="s">
        <v>303</v>
      </c>
      <c r="E220" s="1">
        <v>8.7553953703059708</v>
      </c>
      <c r="F220" s="1">
        <v>9.0410870261814278</v>
      </c>
      <c r="G220" s="1">
        <v>8.6845354851477783</v>
      </c>
      <c r="H220" s="1">
        <v>8.8726760300112435</v>
      </c>
      <c r="I220" s="1">
        <v>8.5664843246340752</v>
      </c>
      <c r="J220" s="1">
        <v>8.8855937927961346</v>
      </c>
      <c r="K220" s="1">
        <v>8.9677000617980962</v>
      </c>
      <c r="L220" s="1">
        <v>8.751044835617293</v>
      </c>
      <c r="M220" s="1">
        <v>8.5855056034045276</v>
      </c>
      <c r="N220" s="1">
        <v>8.7847531451490237</v>
      </c>
    </row>
    <row r="221" spans="2:14" x14ac:dyDescent="0.4">
      <c r="B221">
        <v>11</v>
      </c>
      <c r="C221">
        <v>2016</v>
      </c>
      <c r="D221" s="3" t="s">
        <v>303</v>
      </c>
      <c r="E221" s="1">
        <v>8.8735631891594071</v>
      </c>
      <c r="F221" s="1">
        <v>9.1434782691623848</v>
      </c>
      <c r="G221" s="1">
        <v>8.8723853618726825</v>
      </c>
      <c r="H221" s="1">
        <v>9.0572727839152023</v>
      </c>
      <c r="I221" s="1">
        <v>8.7922435846084195</v>
      </c>
      <c r="J221" s="1">
        <v>9.0433576170835472</v>
      </c>
      <c r="K221" s="1">
        <v>9.0865573101356389</v>
      </c>
      <c r="L221" s="1">
        <v>8.9697826551354449</v>
      </c>
      <c r="M221" s="1">
        <v>8.7950000304442177</v>
      </c>
      <c r="N221" s="1">
        <v>8.9623063956580715</v>
      </c>
    </row>
    <row r="222" spans="2:14" x14ac:dyDescent="0.4">
      <c r="B222">
        <v>12</v>
      </c>
      <c r="C222">
        <v>2016</v>
      </c>
      <c r="D222" s="3" t="s">
        <v>303</v>
      </c>
      <c r="E222" s="1">
        <v>9.1194170408719319</v>
      </c>
      <c r="F222" s="1">
        <v>9.4105883112140738</v>
      </c>
      <c r="G222" s="1">
        <v>9.0858696232671328</v>
      </c>
      <c r="H222" s="1">
        <v>9.2830555703904896</v>
      </c>
      <c r="I222" s="1">
        <v>8.9720741271972653</v>
      </c>
      <c r="J222" s="1">
        <v>9.2441767541373654</v>
      </c>
      <c r="K222" s="1">
        <v>9.301400003433228</v>
      </c>
      <c r="L222" s="1">
        <v>9.1590164163724967</v>
      </c>
      <c r="M222" s="1">
        <v>8.9777273264798243</v>
      </c>
      <c r="N222" s="1">
        <v>9.1739542787317152</v>
      </c>
    </row>
    <row r="223" spans="2:14" x14ac:dyDescent="0.4">
      <c r="B223">
        <v>1</v>
      </c>
      <c r="C223">
        <v>2017</v>
      </c>
      <c r="D223" s="3" t="s">
        <v>303</v>
      </c>
      <c r="E223" s="1">
        <v>9.2060267712388715</v>
      </c>
      <c r="F223" s="1">
        <v>9.5306797027587891</v>
      </c>
      <c r="G223" s="1">
        <v>9.1458469974538676</v>
      </c>
      <c r="H223" s="1">
        <v>9.3977697907591899</v>
      </c>
      <c r="I223" s="1">
        <v>9.0724788404937478</v>
      </c>
      <c r="J223" s="1">
        <v>9.3868323409039043</v>
      </c>
      <c r="K223" s="1">
        <v>9.4193000888824461</v>
      </c>
      <c r="L223" s="1">
        <v>9.1618919630308415</v>
      </c>
      <c r="M223" s="1">
        <v>9.0746252298355099</v>
      </c>
      <c r="N223" s="1">
        <v>9.273792431852911</v>
      </c>
    </row>
    <row r="224" spans="2:14" x14ac:dyDescent="0.4">
      <c r="B224">
        <v>2</v>
      </c>
      <c r="C224">
        <v>2017</v>
      </c>
      <c r="D224" s="3" t="s">
        <v>303</v>
      </c>
      <c r="E224" s="1">
        <v>9.3115694148658097</v>
      </c>
      <c r="F224" s="1">
        <v>9.6470999336242684</v>
      </c>
      <c r="G224" s="1">
        <v>9.2267777389950218</v>
      </c>
      <c r="H224" s="1">
        <v>9.4715827694899737</v>
      </c>
      <c r="I224" s="1">
        <v>9.1516912544474884</v>
      </c>
      <c r="J224" s="1">
        <v>9.4558967022185634</v>
      </c>
      <c r="K224" s="1">
        <v>9.5365656939419825</v>
      </c>
      <c r="L224" s="1">
        <v>9.2750000513516948</v>
      </c>
      <c r="M224" s="1">
        <v>9.1494318897073921</v>
      </c>
      <c r="N224" s="1">
        <v>9.3603932676690356</v>
      </c>
    </row>
    <row r="225" spans="2:15" x14ac:dyDescent="0.4">
      <c r="B225">
        <v>3</v>
      </c>
      <c r="C225">
        <v>2017</v>
      </c>
      <c r="D225" s="3" t="s">
        <v>303</v>
      </c>
      <c r="E225" s="1">
        <v>8.8827037493387859</v>
      </c>
      <c r="F225" s="1">
        <v>9.2153912585714597</v>
      </c>
      <c r="G225" s="1">
        <v>8.8000440849606694</v>
      </c>
      <c r="H225" s="1">
        <v>9.109200068882533</v>
      </c>
      <c r="I225" s="1">
        <v>8.7070547391290543</v>
      </c>
      <c r="J225" s="1">
        <v>9.0488916944796856</v>
      </c>
      <c r="K225" s="1">
        <v>9.1131199569702144</v>
      </c>
      <c r="L225" s="1">
        <v>8.8496895547238932</v>
      </c>
      <c r="M225" s="1">
        <v>8.7012244633265912</v>
      </c>
      <c r="N225" s="1">
        <v>8.9440606950739863</v>
      </c>
    </row>
    <row r="226" spans="2:15" x14ac:dyDescent="0.4">
      <c r="B226">
        <v>4</v>
      </c>
      <c r="C226">
        <v>2017</v>
      </c>
      <c r="D226" s="3" t="s">
        <v>303</v>
      </c>
      <c r="E226" s="1">
        <v>8.3308635321530424</v>
      </c>
      <c r="F226" s="1">
        <v>8.7693999767303463</v>
      </c>
      <c r="G226" s="1">
        <v>8.3108888891008164</v>
      </c>
      <c r="H226" s="1">
        <v>8.6393055386013451</v>
      </c>
      <c r="I226" s="1">
        <v>8.1251145937970577</v>
      </c>
      <c r="J226" s="1">
        <v>8.4330898483147774</v>
      </c>
      <c r="K226" s="1">
        <v>8.5547871995479507</v>
      </c>
      <c r="L226" s="1">
        <v>8.3090624883770943</v>
      </c>
      <c r="M226" s="1">
        <v>8.1146154403686523</v>
      </c>
      <c r="N226" s="1">
        <v>8.3950553812148492</v>
      </c>
    </row>
    <row r="227" spans="2:15" x14ac:dyDescent="0.4">
      <c r="B227">
        <v>5</v>
      </c>
      <c r="C227">
        <v>2017</v>
      </c>
      <c r="D227" s="3" t="s">
        <v>303</v>
      </c>
      <c r="E227" s="1">
        <v>8.4067953838804979</v>
      </c>
      <c r="F227" s="1">
        <v>8.8524408941193826</v>
      </c>
      <c r="G227" s="1">
        <v>8.4389130571614146</v>
      </c>
      <c r="H227" s="1">
        <v>8.7903571412676857</v>
      </c>
      <c r="I227" s="1">
        <v>8.2510489917301637</v>
      </c>
      <c r="J227" s="1">
        <v>8.4178296838487903</v>
      </c>
      <c r="K227" s="1">
        <v>8.6518852280788732</v>
      </c>
      <c r="L227" s="1">
        <v>8.3397315652578463</v>
      </c>
      <c r="M227" s="1">
        <v>8.2076238452798069</v>
      </c>
      <c r="N227" s="1">
        <v>8.4729164287546492</v>
      </c>
    </row>
    <row r="228" spans="2:15" x14ac:dyDescent="0.4">
      <c r="B228">
        <v>6</v>
      </c>
      <c r="C228">
        <v>2017</v>
      </c>
      <c r="D228" s="3" t="s">
        <v>303</v>
      </c>
      <c r="E228" s="1">
        <v>8.1728241002118143</v>
      </c>
      <c r="F228" s="1">
        <v>8.6594872719202289</v>
      </c>
      <c r="G228" s="1">
        <v>8.1898889223734539</v>
      </c>
      <c r="H228" s="1">
        <v>8.5643055770132275</v>
      </c>
      <c r="I228" s="1">
        <v>7.987499956161745</v>
      </c>
      <c r="J228" s="1">
        <v>8.2633651188441686</v>
      </c>
      <c r="K228" s="1">
        <v>8.4523000049591062</v>
      </c>
      <c r="L228" s="1">
        <v>8.105163953343375</v>
      </c>
      <c r="M228" s="1">
        <v>7.9217582272959284</v>
      </c>
      <c r="N228" s="1">
        <v>8.24566425581048</v>
      </c>
    </row>
    <row r="229" spans="2:15" x14ac:dyDescent="0.4">
      <c r="B229">
        <v>7</v>
      </c>
      <c r="C229">
        <v>2017</v>
      </c>
      <c r="D229" s="3" t="s">
        <v>303</v>
      </c>
      <c r="E229" s="1">
        <v>8.9476255564929144</v>
      </c>
      <c r="F229" s="1">
        <v>9.4026803675386095</v>
      </c>
      <c r="G229" s="1">
        <v>8.9286243701107288</v>
      </c>
      <c r="H229" s="1">
        <v>9.2681506039345098</v>
      </c>
      <c r="I229" s="1">
        <v>8.722149412208628</v>
      </c>
      <c r="J229" s="1">
        <v>9.053216387653908</v>
      </c>
      <c r="K229" s="1">
        <v>9.2581308757033298</v>
      </c>
      <c r="L229" s="1">
        <v>8.8116535201786075</v>
      </c>
      <c r="M229" s="1">
        <v>8.6644577462989165</v>
      </c>
      <c r="N229" s="1">
        <v>9.0123994156939098</v>
      </c>
    </row>
    <row r="230" spans="2:15" x14ac:dyDescent="0.4">
      <c r="B230">
        <v>8</v>
      </c>
      <c r="C230">
        <v>2017</v>
      </c>
      <c r="D230" s="3" t="s">
        <v>303</v>
      </c>
      <c r="E230" s="1">
        <v>8.3882608526780196</v>
      </c>
      <c r="F230" s="1">
        <v>8.7678125277161598</v>
      </c>
      <c r="G230" s="1">
        <v>8.3181739910789165</v>
      </c>
      <c r="H230" s="1">
        <v>8.7367758881198903</v>
      </c>
      <c r="I230" s="1">
        <v>8.1660901693473189</v>
      </c>
      <c r="J230" s="1">
        <v>8.5087978992315811</v>
      </c>
      <c r="K230" s="1">
        <v>8.6416666221618659</v>
      </c>
      <c r="L230" s="1">
        <v>8.3194904084418226</v>
      </c>
      <c r="M230" s="1">
        <v>8.1340195478177542</v>
      </c>
      <c r="N230" s="1">
        <v>8.4549102242032994</v>
      </c>
    </row>
    <row r="231" spans="2:15" x14ac:dyDescent="0.4">
      <c r="B231">
        <v>9</v>
      </c>
      <c r="C231">
        <v>2017</v>
      </c>
      <c r="D231" s="3" t="s">
        <v>305</v>
      </c>
      <c r="E231" s="1">
        <v>8.6448309847698113</v>
      </c>
      <c r="F231" s="1">
        <v>8.9020193173335151</v>
      </c>
      <c r="G231" s="1">
        <v>8.5619412646574133</v>
      </c>
      <c r="H231" s="1">
        <v>8.8471917779478311</v>
      </c>
      <c r="I231" s="1">
        <v>8.3717432372066956</v>
      </c>
      <c r="J231" s="1">
        <v>8.7423958778381348</v>
      </c>
      <c r="K231" s="1">
        <v>8.8523215055465698</v>
      </c>
      <c r="L231" s="1">
        <v>8.5871318477068765</v>
      </c>
      <c r="M231" s="1">
        <v>8.349318265914917</v>
      </c>
      <c r="N231" s="1">
        <v>8.6672432279903973</v>
      </c>
      <c r="O231" s="1"/>
    </row>
    <row r="232" spans="2:15" x14ac:dyDescent="0.4">
      <c r="B232">
        <v>10</v>
      </c>
      <c r="C232">
        <v>2017</v>
      </c>
      <c r="D232" s="3" t="s">
        <v>305</v>
      </c>
      <c r="E232" s="1">
        <v>8.6867685151412495</v>
      </c>
      <c r="F232" s="1">
        <v>8.8955338857706305</v>
      </c>
      <c r="G232" s="1">
        <v>8.5874999844750697</v>
      </c>
      <c r="H232" s="1">
        <v>8.8091608594347548</v>
      </c>
      <c r="I232" s="1">
        <v>8.4217646472594314</v>
      </c>
      <c r="J232" s="1">
        <v>8.7764559499510035</v>
      </c>
      <c r="K232" s="1">
        <v>8.8732758143852504</v>
      </c>
      <c r="L232" s="1">
        <v>8.6438095066823113</v>
      </c>
      <c r="M232" s="1">
        <v>8.4078430755465643</v>
      </c>
      <c r="N232" s="1">
        <v>8.6903438650111049</v>
      </c>
      <c r="O232" s="1"/>
    </row>
    <row r="233" spans="2:15" x14ac:dyDescent="0.4">
      <c r="B233">
        <v>11</v>
      </c>
      <c r="C233">
        <v>2017</v>
      </c>
      <c r="D233" s="3" t="s">
        <v>305</v>
      </c>
      <c r="E233" s="1">
        <v>8.836450340183637</v>
      </c>
      <c r="F233" s="1">
        <v>9.0533846488365768</v>
      </c>
      <c r="G233" s="1">
        <v>8.7243333407810759</v>
      </c>
      <c r="H233" s="1">
        <v>8.9866092396878656</v>
      </c>
      <c r="I233" s="1">
        <v>8.5416234127886881</v>
      </c>
      <c r="J233" s="1">
        <v>8.9478723368746174</v>
      </c>
      <c r="K233" s="1">
        <v>8.9988695559294332</v>
      </c>
      <c r="L233" s="1">
        <v>8.7532257162114622</v>
      </c>
      <c r="M233" s="1">
        <v>8.5037069320678711</v>
      </c>
      <c r="N233" s="1">
        <v>8.8317353414091624</v>
      </c>
      <c r="O233" s="1"/>
    </row>
    <row r="234" spans="2:15" x14ac:dyDescent="0.4">
      <c r="B234">
        <v>12</v>
      </c>
      <c r="C234">
        <v>2017</v>
      </c>
      <c r="D234" s="3" t="s">
        <v>305</v>
      </c>
      <c r="E234" s="1">
        <v>8.7183478106623102</v>
      </c>
      <c r="F234" s="1">
        <v>8.9981730809578533</v>
      </c>
      <c r="G234" s="1">
        <v>8.6502976020177211</v>
      </c>
      <c r="H234" s="1">
        <v>8.9354054025701579</v>
      </c>
      <c r="I234" s="1">
        <v>8.4101471129585708</v>
      </c>
      <c r="J234" s="1">
        <v>8.8140522794785845</v>
      </c>
      <c r="K234" s="1">
        <v>8.8797391062197484</v>
      </c>
      <c r="L234" s="1">
        <v>8.6688270804322798</v>
      </c>
      <c r="M234" s="1">
        <v>8.368089975935689</v>
      </c>
      <c r="N234" s="1">
        <v>8.7296844928516446</v>
      </c>
      <c r="O234" s="1"/>
    </row>
    <row r="235" spans="2:15" x14ac:dyDescent="0.4">
      <c r="B235">
        <v>1</v>
      </c>
      <c r="C235">
        <v>2018</v>
      </c>
      <c r="D235" s="3" t="s">
        <v>305</v>
      </c>
      <c r="E235" s="1">
        <v>8.6811573858614324</v>
      </c>
      <c r="F235" s="1">
        <v>9.0240157570425925</v>
      </c>
      <c r="G235" s="1">
        <v>8.6194186875986496</v>
      </c>
      <c r="H235" s="1">
        <v>8.9421819051106777</v>
      </c>
      <c r="I235" s="1">
        <v>8.4024616021376382</v>
      </c>
      <c r="J235" s="1">
        <v>8.7976596127165116</v>
      </c>
      <c r="K235" s="1">
        <v>8.919519989013672</v>
      </c>
      <c r="L235" s="1">
        <v>8.6310733859821909</v>
      </c>
      <c r="M235" s="1">
        <v>8.3575728425701836</v>
      </c>
      <c r="N235" s="1">
        <v>8.7319734427620013</v>
      </c>
      <c r="O235" s="1"/>
    </row>
    <row r="236" spans="2:15" x14ac:dyDescent="0.4">
      <c r="B236">
        <v>2</v>
      </c>
      <c r="C236">
        <v>2018</v>
      </c>
      <c r="D236" s="3" t="s">
        <v>305</v>
      </c>
      <c r="E236" s="1">
        <v>9.1464788230931813</v>
      </c>
      <c r="F236" s="1">
        <v>9.5543688987065281</v>
      </c>
      <c r="G236" s="1">
        <v>9.1887500513167613</v>
      </c>
      <c r="H236" s="1">
        <v>9.4412878860126845</v>
      </c>
      <c r="I236" s="1">
        <v>8.8916406780481339</v>
      </c>
      <c r="J236" s="1">
        <v>9.2364724574644868</v>
      </c>
      <c r="K236" s="1">
        <v>9.3846363414417606</v>
      </c>
      <c r="L236" s="1">
        <v>9.0491911593605483</v>
      </c>
      <c r="M236" s="1">
        <v>8.8552809725986439</v>
      </c>
      <c r="N236" s="1">
        <v>9.1975800890939521</v>
      </c>
      <c r="O236" s="1"/>
    </row>
    <row r="237" spans="2:15" x14ac:dyDescent="0.4">
      <c r="B237">
        <v>3</v>
      </c>
      <c r="C237">
        <v>2018</v>
      </c>
      <c r="D237" s="3" t="s">
        <v>305</v>
      </c>
      <c r="E237" s="1">
        <v>9.262216746513479</v>
      </c>
      <c r="F237" s="1">
        <v>9.6179808469919053</v>
      </c>
      <c r="G237" s="1">
        <v>9.2512879010402802</v>
      </c>
      <c r="H237" s="1">
        <v>9.5176428386143268</v>
      </c>
      <c r="I237" s="1">
        <v>8.9962161382039394</v>
      </c>
      <c r="J237" s="1">
        <v>9.3408116798896295</v>
      </c>
      <c r="K237" s="1">
        <v>9.485961501414959</v>
      </c>
      <c r="L237" s="1">
        <v>9.1457431831875358</v>
      </c>
      <c r="M237" s="1">
        <v>8.9743373250386806</v>
      </c>
      <c r="N237" s="1">
        <v>9.2983270682344195</v>
      </c>
      <c r="O237" s="1"/>
    </row>
    <row r="238" spans="2:15" x14ac:dyDescent="0.4">
      <c r="B238">
        <v>4</v>
      </c>
      <c r="C238">
        <v>2018</v>
      </c>
      <c r="D238" s="3" t="s">
        <v>305</v>
      </c>
      <c r="E238" s="1">
        <v>9.2696410154684994</v>
      </c>
      <c r="F238" s="1">
        <v>9.6853845944771404</v>
      </c>
      <c r="G238" s="1">
        <v>9.2515624612569809</v>
      </c>
      <c r="H238" s="1">
        <v>9.5970588852377503</v>
      </c>
      <c r="I238" s="1">
        <v>9.0059374198317528</v>
      </c>
      <c r="J238" s="1">
        <v>9.3476340928664339</v>
      </c>
      <c r="K238" s="1">
        <v>9.5159482791506012</v>
      </c>
      <c r="L238" s="1">
        <v>9.1302963115550853</v>
      </c>
      <c r="M238" s="1">
        <v>8.9761537300361383</v>
      </c>
      <c r="N238" s="1">
        <v>9.3136962876496483</v>
      </c>
      <c r="O238" s="1"/>
    </row>
    <row r="239" spans="2:15" x14ac:dyDescent="0.4">
      <c r="B239">
        <v>5</v>
      </c>
      <c r="C239">
        <v>2018</v>
      </c>
      <c r="D239" s="3" t="s">
        <v>305</v>
      </c>
      <c r="E239" s="1">
        <v>9.2043700481024313</v>
      </c>
      <c r="F239" s="1">
        <v>9.6340309630992795</v>
      </c>
      <c r="G239" s="1">
        <v>9.1579393560236149</v>
      </c>
      <c r="H239" s="1">
        <v>9.545885631016322</v>
      </c>
      <c r="I239" s="1">
        <v>8.9375555744877566</v>
      </c>
      <c r="J239" s="1">
        <v>9.250408689722379</v>
      </c>
      <c r="K239" s="1">
        <v>9.4786922821631805</v>
      </c>
      <c r="L239" s="1">
        <v>9.0338822701398058</v>
      </c>
      <c r="M239" s="1">
        <v>8.8935576860721302</v>
      </c>
      <c r="N239" s="1">
        <v>9.2428974458379489</v>
      </c>
      <c r="O239" s="1"/>
    </row>
    <row r="240" spans="2:15" x14ac:dyDescent="0.4">
      <c r="B240">
        <v>6</v>
      </c>
      <c r="C240">
        <v>2018</v>
      </c>
      <c r="D240" s="3" t="s">
        <v>305</v>
      </c>
      <c r="E240" s="1">
        <v>8.3474499940872189</v>
      </c>
      <c r="F240" s="1">
        <v>8.6689231725839466</v>
      </c>
      <c r="G240" s="1">
        <v>8.1539535688799489</v>
      </c>
      <c r="H240" s="1">
        <v>8.6510416732894058</v>
      </c>
      <c r="I240" s="1">
        <v>7.9633052955239503</v>
      </c>
      <c r="J240" s="1">
        <v>8.3617993948382257</v>
      </c>
      <c r="K240" s="1">
        <v>8.5672566785221598</v>
      </c>
      <c r="L240" s="1">
        <v>8.1599290692214428</v>
      </c>
      <c r="M240" s="1">
        <v>7.9713188422905219</v>
      </c>
      <c r="N240" s="1">
        <v>8.3256129920712407</v>
      </c>
      <c r="O240" s="1"/>
    </row>
    <row r="241" spans="2:15" x14ac:dyDescent="0.4">
      <c r="B241">
        <v>7</v>
      </c>
      <c r="C241">
        <v>2018</v>
      </c>
      <c r="D241" s="3" t="s">
        <v>305</v>
      </c>
      <c r="E241" s="1">
        <v>7.6699999687718412</v>
      </c>
      <c r="F241" s="1">
        <v>7.9999999416117769</v>
      </c>
      <c r="G241" s="1">
        <v>7.4887500074174671</v>
      </c>
      <c r="H241" s="1">
        <v>7.9128148149561</v>
      </c>
      <c r="I241" s="1">
        <v>7.2637499868869781</v>
      </c>
      <c r="J241" s="1">
        <v>7.678120552225316</v>
      </c>
      <c r="K241" s="1">
        <v>7.8620689614065764</v>
      </c>
      <c r="L241" s="1">
        <v>7.5248387359803726</v>
      </c>
      <c r="M241" s="1">
        <v>7.2501190219606668</v>
      </c>
      <c r="N241" s="1">
        <v>7.6426333790186556</v>
      </c>
      <c r="O241" s="1"/>
    </row>
    <row r="242" spans="2:15" x14ac:dyDescent="0.4">
      <c r="B242">
        <v>8</v>
      </c>
      <c r="C242">
        <v>2018</v>
      </c>
      <c r="D242" s="3" t="s">
        <v>305</v>
      </c>
      <c r="E242" s="1">
        <v>7.7965612694208799</v>
      </c>
      <c r="F242" s="1">
        <v>8.0806956664375633</v>
      </c>
      <c r="G242" s="1">
        <v>7.6327083243264093</v>
      </c>
      <c r="H242" s="1">
        <v>7.9992405613766442</v>
      </c>
      <c r="I242" s="1">
        <v>7.4847863229930907</v>
      </c>
      <c r="J242" s="1">
        <v>7.8368956099499716</v>
      </c>
      <c r="K242" s="1">
        <v>8.0122763742276319</v>
      </c>
      <c r="L242" s="1">
        <v>7.7122727648004306</v>
      </c>
      <c r="M242" s="1">
        <v>7.5034042774362764</v>
      </c>
      <c r="N242" s="1">
        <v>7.8000460012513608</v>
      </c>
      <c r="O242" s="1"/>
    </row>
    <row r="243" spans="2:15" x14ac:dyDescent="0.4">
      <c r="B243">
        <v>9</v>
      </c>
      <c r="C243">
        <v>2018</v>
      </c>
      <c r="D243" s="3" t="s">
        <v>306</v>
      </c>
      <c r="E243" s="1">
        <v>7.1819339743200334</v>
      </c>
      <c r="F243" s="1">
        <v>7.5586538727466879</v>
      </c>
      <c r="G243" s="1">
        <v>7.0178571428571432</v>
      </c>
      <c r="H243" s="1">
        <v>7.4303496834281439</v>
      </c>
      <c r="I243" s="1">
        <v>7.0041322629313827</v>
      </c>
      <c r="J243" s="1">
        <v>7.2722839632152043</v>
      </c>
      <c r="K243" s="1">
        <v>7.4631481258957475</v>
      </c>
      <c r="L243" s="1">
        <v>7.1499999940395353</v>
      </c>
      <c r="M243" s="1">
        <v>7.0164286125273936</v>
      </c>
      <c r="N243" s="1">
        <v>7.233132454256217</v>
      </c>
      <c r="O243" s="1"/>
    </row>
    <row r="244" spans="2:15" x14ac:dyDescent="0.4">
      <c r="B244">
        <v>10</v>
      </c>
      <c r="C244">
        <v>2018</v>
      </c>
      <c r="D244" s="3" t="s">
        <v>306</v>
      </c>
      <c r="E244" s="1">
        <v>7.3305701540227526</v>
      </c>
      <c r="F244" s="1">
        <v>7.7554081848689487</v>
      </c>
      <c r="G244" s="1">
        <v>7.2067484826398038</v>
      </c>
      <c r="H244" s="1">
        <v>7.6146527992354498</v>
      </c>
      <c r="I244" s="1">
        <v>7.1740000605583187</v>
      </c>
      <c r="J244" s="1">
        <v>7.4196511756542121</v>
      </c>
      <c r="K244" s="1">
        <v>7.5659482890161973</v>
      </c>
      <c r="L244" s="1">
        <v>7.3017142840794156</v>
      </c>
      <c r="M244" s="1">
        <v>7.1906250044703484</v>
      </c>
      <c r="N244" s="1">
        <v>7.3930416487436021</v>
      </c>
      <c r="O244" s="1"/>
    </row>
    <row r="245" spans="2:15" x14ac:dyDescent="0.4">
      <c r="B245">
        <v>11</v>
      </c>
      <c r="C245">
        <v>2018</v>
      </c>
      <c r="D245" s="3" t="s">
        <v>306</v>
      </c>
      <c r="E245" s="1">
        <v>7.7270384825192968</v>
      </c>
      <c r="F245" s="1">
        <v>8.0150819645553337</v>
      </c>
      <c r="G245" s="1">
        <v>7.5052293549983871</v>
      </c>
      <c r="H245" s="1">
        <v>7.9917415929644298</v>
      </c>
      <c r="I245" s="1">
        <v>7.3434483141734681</v>
      </c>
      <c r="J245" s="1">
        <v>7.6698595633667503</v>
      </c>
      <c r="K245" s="1">
        <v>7.888085121804095</v>
      </c>
      <c r="L245" s="1">
        <v>7.4046666495005287</v>
      </c>
      <c r="M245" s="1">
        <v>7.3165217275204864</v>
      </c>
      <c r="N245" s="1">
        <v>7.6742919353224472</v>
      </c>
      <c r="O245" s="1"/>
    </row>
    <row r="246" spans="2:15" x14ac:dyDescent="0.4">
      <c r="B246">
        <v>12</v>
      </c>
      <c r="C246">
        <v>2018</v>
      </c>
      <c r="D246" s="3" t="s">
        <v>306</v>
      </c>
      <c r="E246" s="1">
        <v>7.8536283758889258</v>
      </c>
      <c r="F246" s="1">
        <v>8.3256999301910408</v>
      </c>
      <c r="G246" s="1">
        <v>7.7688095229012628</v>
      </c>
      <c r="H246" s="1">
        <v>8.2376350744350528</v>
      </c>
      <c r="I246" s="1">
        <v>7.5428333242734276</v>
      </c>
      <c r="J246" s="1">
        <v>7.8857894681924634</v>
      </c>
      <c r="K246" s="1">
        <v>8.1198290881947575</v>
      </c>
      <c r="L246" s="1">
        <v>7.7686363892121753</v>
      </c>
      <c r="M246" s="1">
        <v>7.5741071360451837</v>
      </c>
      <c r="N246" s="1">
        <v>7.9019424462489942</v>
      </c>
      <c r="O246" s="1"/>
    </row>
    <row r="247" spans="2:15" x14ac:dyDescent="0.4">
      <c r="B247">
        <v>1</v>
      </c>
      <c r="C247">
        <v>2019</v>
      </c>
      <c r="D247" s="3" t="s">
        <v>306</v>
      </c>
      <c r="E247" s="1">
        <v>7.8958555265071277</v>
      </c>
      <c r="F247" s="1">
        <v>8.3424799957275386</v>
      </c>
      <c r="G247" s="1">
        <v>7.8196650600889654</v>
      </c>
      <c r="H247" s="1">
        <v>8.2365922102049076</v>
      </c>
      <c r="I247" s="1">
        <v>7.583279956817627</v>
      </c>
      <c r="J247" s="1">
        <v>7.9458567943719345</v>
      </c>
      <c r="K247" s="1">
        <v>8.1272566592798832</v>
      </c>
      <c r="L247" s="1">
        <v>7.7228993946278592</v>
      </c>
      <c r="M247" s="1">
        <v>7.6311863963886841</v>
      </c>
      <c r="N247" s="1">
        <v>7.934237602511871</v>
      </c>
      <c r="O247" s="1"/>
    </row>
    <row r="248" spans="2:15" x14ac:dyDescent="0.4">
      <c r="B248">
        <v>2</v>
      </c>
      <c r="C248">
        <v>2019</v>
      </c>
      <c r="D248" s="3" t="s">
        <v>306</v>
      </c>
      <c r="E248" s="1">
        <v>7.9364563238273549</v>
      </c>
      <c r="F248" s="1">
        <v>8.4033000278472905</v>
      </c>
      <c r="G248" s="1">
        <v>7.846250031675611</v>
      </c>
      <c r="H248" s="1">
        <v>8.2853061195944449</v>
      </c>
      <c r="I248" s="1">
        <v>7.5923333366711931</v>
      </c>
      <c r="J248" s="1">
        <v>7.9917647137361412</v>
      </c>
      <c r="K248" s="1">
        <v>8.1560177212267853</v>
      </c>
      <c r="L248" s="1">
        <v>7.835390077415088</v>
      </c>
      <c r="M248" s="1">
        <v>7.6383333647692648</v>
      </c>
      <c r="N248" s="1">
        <v>7.9756997218980041</v>
      </c>
      <c r="O248" s="1"/>
    </row>
    <row r="249" spans="2:15" x14ac:dyDescent="0.4">
      <c r="B249">
        <v>3</v>
      </c>
      <c r="C249">
        <v>2019</v>
      </c>
      <c r="D249" s="3" t="s">
        <v>306</v>
      </c>
      <c r="E249" s="1">
        <v>7.8126087303898757</v>
      </c>
      <c r="F249" s="1">
        <v>8.2711225237165173</v>
      </c>
      <c r="G249" s="1">
        <v>7.7206547827947709</v>
      </c>
      <c r="H249" s="1">
        <v>8.1877083215448589</v>
      </c>
      <c r="I249" s="1">
        <v>7.4260416179895401</v>
      </c>
      <c r="J249" s="1">
        <v>7.8640065317433505</v>
      </c>
      <c r="K249" s="1">
        <v>8.0355832934379574</v>
      </c>
      <c r="L249" s="1">
        <v>7.6527007896534718</v>
      </c>
      <c r="M249" s="1">
        <v>7.4579166372617083</v>
      </c>
      <c r="N249" s="1">
        <v>7.8503396368926426</v>
      </c>
      <c r="O249" s="1"/>
    </row>
    <row r="250" spans="2:15" x14ac:dyDescent="0.4">
      <c r="B250">
        <v>4</v>
      </c>
      <c r="C250">
        <v>2019</v>
      </c>
      <c r="D250" s="3" t="s">
        <v>306</v>
      </c>
      <c r="E250" s="1">
        <v>7.6719736864692285</v>
      </c>
      <c r="F250" s="1">
        <v>8.1440816412166672</v>
      </c>
      <c r="G250" s="1">
        <v>7.6135119086220149</v>
      </c>
      <c r="H250" s="1">
        <v>8.0503377914428711</v>
      </c>
      <c r="I250" s="1">
        <v>7.2548333048820499</v>
      </c>
      <c r="J250" s="1">
        <v>7.7273332884817414</v>
      </c>
      <c r="K250" s="1">
        <v>7.9189166704813641</v>
      </c>
      <c r="L250" s="1">
        <v>7.4904580662268723</v>
      </c>
      <c r="M250" s="1">
        <v>7.298070154691997</v>
      </c>
      <c r="N250" s="1">
        <v>7.7042571306228638</v>
      </c>
      <c r="O250" s="1"/>
    </row>
    <row r="251" spans="2:15" x14ac:dyDescent="0.4">
      <c r="B251">
        <v>5</v>
      </c>
      <c r="C251">
        <v>2019</v>
      </c>
      <c r="D251" s="3" t="s">
        <v>306</v>
      </c>
      <c r="E251" s="1">
        <v>7.2476980929104791</v>
      </c>
      <c r="F251" s="1">
        <v>7.6544444214584484</v>
      </c>
      <c r="G251" s="1">
        <v>7.1597183187242965</v>
      </c>
      <c r="H251" s="1">
        <v>7.5519459698651286</v>
      </c>
      <c r="I251" s="1">
        <v>6.7687302014184381</v>
      </c>
      <c r="J251" s="1">
        <v>7.2938461392248337</v>
      </c>
      <c r="K251" s="1">
        <v>7.4688596599980404</v>
      </c>
      <c r="L251" s="1">
        <v>6.9499212587912256</v>
      </c>
      <c r="M251" s="1">
        <v>6.8213115051144459</v>
      </c>
      <c r="N251" s="1">
        <v>7.249949527463702</v>
      </c>
      <c r="O251" s="1"/>
    </row>
    <row r="252" spans="2:15" x14ac:dyDescent="0.4">
      <c r="B252">
        <v>6</v>
      </c>
      <c r="C252">
        <v>2019</v>
      </c>
      <c r="D252" s="3" t="s">
        <v>306</v>
      </c>
      <c r="E252" s="1">
        <v>7.7599514526070896</v>
      </c>
      <c r="F252" s="1">
        <v>8.1617391057636421</v>
      </c>
      <c r="G252" s="1">
        <v>7.6487577331732517</v>
      </c>
      <c r="H252" s="1">
        <v>8.0227152780191791</v>
      </c>
      <c r="I252" s="1">
        <v>7.3035293827537728</v>
      </c>
      <c r="J252" s="1">
        <v>7.7730283692056075</v>
      </c>
      <c r="K252" s="1">
        <v>7.9686207154701494</v>
      </c>
      <c r="L252" s="1">
        <v>7.5046456517197013</v>
      </c>
      <c r="M252" s="1">
        <v>7.3242857200758795</v>
      </c>
      <c r="N252" s="1">
        <v>7.7420743417562603</v>
      </c>
      <c r="O252" s="1"/>
    </row>
    <row r="253" spans="2:15" x14ac:dyDescent="0.4">
      <c r="B253">
        <v>7</v>
      </c>
      <c r="C253">
        <v>2019</v>
      </c>
      <c r="D253" s="3" t="s">
        <v>306</v>
      </c>
      <c r="E253" s="1">
        <v>7.7228395085275912</v>
      </c>
      <c r="F253" s="1">
        <v>8.1321848620887565</v>
      </c>
      <c r="G253" s="1">
        <v>7.6724880505977069</v>
      </c>
      <c r="H253" s="1">
        <v>8.0312105429799931</v>
      </c>
      <c r="I253" s="1">
        <v>7.3337037510342071</v>
      </c>
      <c r="J253" s="1">
        <v>7.7582535340752399</v>
      </c>
      <c r="K253" s="1">
        <v>7.9457718637965673</v>
      </c>
      <c r="L253" s="1">
        <v>7.5675000020435874</v>
      </c>
      <c r="M253" s="1">
        <v>7.3189855589382891</v>
      </c>
      <c r="N253" s="1">
        <v>7.7479614838077975</v>
      </c>
      <c r="O253" s="1"/>
    </row>
    <row r="254" spans="2:15" x14ac:dyDescent="0.4">
      <c r="B254">
        <v>8</v>
      </c>
      <c r="C254">
        <v>2019</v>
      </c>
      <c r="D254" s="3" t="s">
        <v>306</v>
      </c>
      <c r="E254" s="1">
        <v>7.4850509969555601</v>
      </c>
      <c r="F254" s="1">
        <v>7.8680000054208854</v>
      </c>
      <c r="G254" s="1">
        <v>7.4365697877351629</v>
      </c>
      <c r="H254" s="1">
        <v>7.8102649252935752</v>
      </c>
      <c r="I254" s="1">
        <v>7.1571551849102155</v>
      </c>
      <c r="J254" s="1">
        <v>7.5261889467021934</v>
      </c>
      <c r="K254" s="1">
        <v>7.6773033892170766</v>
      </c>
      <c r="L254" s="1">
        <v>7.2492666657765703</v>
      </c>
      <c r="M254" s="1">
        <v>7.1378431507185391</v>
      </c>
      <c r="N254" s="1">
        <v>7.4969404773237835</v>
      </c>
      <c r="O254" s="1"/>
    </row>
    <row r="255" spans="2:15" x14ac:dyDescent="0.4">
      <c r="B255">
        <v>9</v>
      </c>
      <c r="C255">
        <v>2019</v>
      </c>
      <c r="D255" s="3" t="s">
        <v>307</v>
      </c>
      <c r="E255" s="1">
        <v>7.6406818276101891</v>
      </c>
      <c r="F255" s="1">
        <v>7.9860215392164005</v>
      </c>
      <c r="G255" s="1">
        <v>7.5610982779133531</v>
      </c>
      <c r="H255" s="1">
        <v>7.9068965615897344</v>
      </c>
      <c r="I255" s="1">
        <v>7.3234259419971046</v>
      </c>
      <c r="J255" s="1">
        <v>7.7546130617459612</v>
      </c>
      <c r="K255" s="1">
        <v>7.849561398489433</v>
      </c>
      <c r="L255" s="1">
        <v>7.5002985036195211</v>
      </c>
      <c r="M255" s="1">
        <v>7.3568518868199098</v>
      </c>
      <c r="N255" s="1">
        <v>7.6786721677415279</v>
      </c>
    </row>
    <row r="256" spans="2:15" x14ac:dyDescent="0.4">
      <c r="B256">
        <v>10</v>
      </c>
      <c r="C256">
        <v>2019</v>
      </c>
      <c r="D256" s="3" t="s">
        <v>307</v>
      </c>
      <c r="E256" s="1">
        <v>8.1209848125775661</v>
      </c>
      <c r="F256" s="1">
        <v>8.437567607776538</v>
      </c>
      <c r="G256" s="1">
        <v>8.0431249760664425</v>
      </c>
      <c r="H256" s="1">
        <v>8.3967708796262741</v>
      </c>
      <c r="I256" s="1">
        <v>7.7639999643961586</v>
      </c>
      <c r="J256" s="1">
        <v>8.2433640319630843</v>
      </c>
      <c r="K256" s="1">
        <v>8.3620133559975844</v>
      </c>
      <c r="L256" s="1">
        <v>7.99566131924826</v>
      </c>
      <c r="M256" s="1">
        <v>7.8016215852788973</v>
      </c>
      <c r="N256" s="1">
        <v>8.1410328093571458</v>
      </c>
    </row>
    <row r="257" spans="2:15" x14ac:dyDescent="0.4">
      <c r="B257">
        <v>11</v>
      </c>
      <c r="C257">
        <v>2019</v>
      </c>
      <c r="D257" s="3" t="s">
        <v>307</v>
      </c>
      <c r="E257" s="1">
        <v>8.0361734531363656</v>
      </c>
      <c r="F257" s="1">
        <v>8.3399999539057408</v>
      </c>
      <c r="G257" s="1">
        <v>7.8915853587592517</v>
      </c>
      <c r="H257" s="1">
        <v>8.2704225023027877</v>
      </c>
      <c r="I257" s="1">
        <v>7.5442857146263123</v>
      </c>
      <c r="J257" s="1">
        <v>8.1083173978896372</v>
      </c>
      <c r="K257" s="1">
        <v>8.2317045114257112</v>
      </c>
      <c r="L257" s="1">
        <v>7.8987313242100958</v>
      </c>
      <c r="M257" s="1">
        <v>7.5503571714673727</v>
      </c>
      <c r="N257" s="1">
        <v>8.0192401864761038</v>
      </c>
    </row>
    <row r="258" spans="2:15" x14ac:dyDescent="0.4">
      <c r="B258">
        <v>12</v>
      </c>
      <c r="C258">
        <v>2019</v>
      </c>
      <c r="D258" s="3" t="s">
        <v>307</v>
      </c>
      <c r="E258" s="1">
        <v>8.2104738651293712</v>
      </c>
      <c r="F258" s="1">
        <v>8.548020849625269</v>
      </c>
      <c r="G258" s="1">
        <v>8.0414880343845905</v>
      </c>
      <c r="H258" s="1">
        <v>8.4463512929710181</v>
      </c>
      <c r="I258" s="1">
        <v>7.7852500359217327</v>
      </c>
      <c r="J258" s="1">
        <v>8.2420123413251272</v>
      </c>
      <c r="K258" s="1">
        <v>8.3900868996329923</v>
      </c>
      <c r="L258" s="1">
        <v>7.9652293319002201</v>
      </c>
      <c r="M258" s="1">
        <v>7.7628000068664553</v>
      </c>
      <c r="N258" s="1">
        <v>8.1878059326712762</v>
      </c>
    </row>
    <row r="259" spans="2:15" x14ac:dyDescent="0.4">
      <c r="B259">
        <v>1</v>
      </c>
      <c r="C259">
        <v>2020</v>
      </c>
      <c r="D259" s="3" t="s">
        <v>307</v>
      </c>
      <c r="E259" s="1">
        <v>8.3206694515180395</v>
      </c>
      <c r="F259" s="1">
        <v>8.7092500050862629</v>
      </c>
      <c r="G259" s="1">
        <v>8.2247618947710315</v>
      </c>
      <c r="H259" s="1">
        <v>8.6275706075679111</v>
      </c>
      <c r="I259" s="1">
        <v>7.9387272704731338</v>
      </c>
      <c r="J259" s="1">
        <v>8.3556812269215719</v>
      </c>
      <c r="K259" s="1">
        <v>8.5325384506812458</v>
      </c>
      <c r="L259" s="1">
        <v>8.125942081644915</v>
      </c>
      <c r="M259" s="1">
        <v>7.8729824517902571</v>
      </c>
      <c r="N259" s="1">
        <v>8.3382292978323189</v>
      </c>
    </row>
    <row r="260" spans="2:15" x14ac:dyDescent="0.4">
      <c r="B260">
        <v>2</v>
      </c>
      <c r="C260">
        <v>2020</v>
      </c>
      <c r="D260" s="3" t="s">
        <v>307</v>
      </c>
      <c r="E260" s="1">
        <v>8.0447894648501741</v>
      </c>
      <c r="F260" s="1">
        <v>8.4399999777475987</v>
      </c>
      <c r="G260" s="1">
        <v>7.9941666892596652</v>
      </c>
      <c r="H260" s="1">
        <v>8.3852083451218071</v>
      </c>
      <c r="I260" s="1">
        <v>7.7774166266123457</v>
      </c>
      <c r="J260" s="1">
        <v>8.1189071337381993</v>
      </c>
      <c r="K260" s="1">
        <v>8.2819166421890262</v>
      </c>
      <c r="L260" s="1">
        <v>7.8989431218403139</v>
      </c>
      <c r="M260" s="1">
        <v>7.7484745171110507</v>
      </c>
      <c r="N260" s="1">
        <v>8.0927922116729611</v>
      </c>
    </row>
    <row r="261" spans="2:15" x14ac:dyDescent="0.4">
      <c r="B261">
        <v>3</v>
      </c>
      <c r="C261">
        <v>2020</v>
      </c>
      <c r="D261" s="3" t="s">
        <v>307</v>
      </c>
      <c r="E261" s="1">
        <v>7.8895754386793895</v>
      </c>
      <c r="F261" s="1">
        <v>8.2436458319425583</v>
      </c>
      <c r="G261" s="1">
        <v>7.8266071648824784</v>
      </c>
      <c r="H261" s="1">
        <v>8.1630714552743093</v>
      </c>
      <c r="I261" s="1">
        <v>7.5512962738672895</v>
      </c>
      <c r="J261" s="1">
        <v>7.9700000080061546</v>
      </c>
      <c r="K261" s="1">
        <v>8.1552499810854595</v>
      </c>
      <c r="L261" s="1">
        <v>7.7571559608529466</v>
      </c>
      <c r="M261" s="1">
        <v>7.5629310279056945</v>
      </c>
      <c r="N261" s="1">
        <v>7.9268239682086845</v>
      </c>
    </row>
    <row r="262" spans="2:15" x14ac:dyDescent="0.4">
      <c r="B262">
        <v>4</v>
      </c>
      <c r="C262">
        <v>2020</v>
      </c>
      <c r="D262" s="3" t="s">
        <v>307</v>
      </c>
      <c r="E262" s="1">
        <v>7.7063281126320362</v>
      </c>
      <c r="F262" s="1">
        <v>8.0039822991970357</v>
      </c>
      <c r="G262" s="1">
        <v>7.6518095130012149</v>
      </c>
      <c r="H262" s="1">
        <v>7.9166463642585567</v>
      </c>
      <c r="I262" s="1">
        <v>7.4436110887262554</v>
      </c>
      <c r="J262" s="1">
        <v>7.7848894227048984</v>
      </c>
      <c r="K262" s="1">
        <v>7.9460273736143767</v>
      </c>
      <c r="L262" s="1">
        <v>7.5138888813200451</v>
      </c>
      <c r="M262" s="1">
        <v>7.4078081993207539</v>
      </c>
      <c r="N262" s="1">
        <v>7.7305979158472473</v>
      </c>
    </row>
    <row r="263" spans="2:15" x14ac:dyDescent="0.4">
      <c r="B263">
        <v>5</v>
      </c>
      <c r="C263">
        <v>2020</v>
      </c>
      <c r="D263" s="3" t="s">
        <v>307</v>
      </c>
      <c r="E263" s="1">
        <v>7.673697916169961</v>
      </c>
      <c r="F263" s="1">
        <v>7.9180208841959638</v>
      </c>
      <c r="G263" s="1">
        <v>7.5843452243577865</v>
      </c>
      <c r="H263" s="1">
        <v>7.8644999912806917</v>
      </c>
      <c r="I263" s="1">
        <v>7.4426785962922235</v>
      </c>
      <c r="J263" s="1">
        <v>7.757823330370786</v>
      </c>
      <c r="K263" s="1">
        <v>7.9118333180745442</v>
      </c>
      <c r="L263" s="1">
        <v>7.4690999746322628</v>
      </c>
      <c r="M263" s="1">
        <v>7.4036666790644325</v>
      </c>
      <c r="N263" s="1">
        <v>7.6950498054767476</v>
      </c>
    </row>
    <row r="264" spans="2:15" x14ac:dyDescent="0.4">
      <c r="B264">
        <v>6</v>
      </c>
      <c r="C264">
        <v>2020</v>
      </c>
      <c r="D264" s="3" t="s">
        <v>307</v>
      </c>
      <c r="E264" s="1">
        <v>7.914952894426742</v>
      </c>
      <c r="F264" s="1">
        <v>8.2056521384612378</v>
      </c>
      <c r="G264" s="1">
        <v>7.8209202538238713</v>
      </c>
      <c r="H264" s="1">
        <v>8.1190972427527104</v>
      </c>
      <c r="I264" s="1">
        <v>7.6720689617354294</v>
      </c>
      <c r="J264" s="1">
        <v>8.0089197600329367</v>
      </c>
      <c r="K264" s="1">
        <v>8.1413334329922993</v>
      </c>
      <c r="L264" s="1">
        <v>7.8387069373295226</v>
      </c>
      <c r="M264" s="1">
        <v>7.6500000317891441</v>
      </c>
      <c r="N264" s="1">
        <v>7.9487379622087708</v>
      </c>
    </row>
    <row r="265" spans="2:15" x14ac:dyDescent="0.4">
      <c r="B265">
        <v>7</v>
      </c>
      <c r="C265">
        <v>2020</v>
      </c>
      <c r="D265" s="3" t="s">
        <v>307</v>
      </c>
      <c r="E265" s="1">
        <v>8.1894377417353734</v>
      </c>
      <c r="F265" s="1">
        <v>8.4522881507873535</v>
      </c>
      <c r="G265" s="1">
        <v>8.0730102232524334</v>
      </c>
      <c r="H265" s="1">
        <v>8.3262572762561824</v>
      </c>
      <c r="I265" s="1">
        <v>7.8451034644554403</v>
      </c>
      <c r="J265" s="1">
        <v>8.2901318985428212</v>
      </c>
      <c r="K265" s="1">
        <v>8.4345637199862686</v>
      </c>
      <c r="L265" s="1">
        <v>8.1145070740874381</v>
      </c>
      <c r="M265" s="1">
        <v>7.8661764790030091</v>
      </c>
      <c r="N265" s="1">
        <v>8.2041125471531497</v>
      </c>
    </row>
    <row r="266" spans="2:15" x14ac:dyDescent="0.4">
      <c r="B266">
        <v>8</v>
      </c>
      <c r="C266">
        <v>2020</v>
      </c>
      <c r="D266" s="3" t="s">
        <v>307</v>
      </c>
      <c r="E266" s="1">
        <v>8.2172946400112572</v>
      </c>
      <c r="F266" s="1">
        <v>8.5162500441074371</v>
      </c>
      <c r="G266" s="1">
        <v>8.1485256109482211</v>
      </c>
      <c r="H266" s="1">
        <v>8.3548570564814977</v>
      </c>
      <c r="I266" s="1">
        <v>7.8967543192077105</v>
      </c>
      <c r="J266" s="1">
        <v>8.3642469558371122</v>
      </c>
      <c r="K266" s="1">
        <v>8.4849579835138407</v>
      </c>
      <c r="L266" s="1">
        <v>8.2069642671516956</v>
      </c>
      <c r="M266" s="1">
        <v>7.9386666297912596</v>
      </c>
      <c r="N266" s="1">
        <v>8.2647903857830762</v>
      </c>
    </row>
    <row r="267" spans="2:15" x14ac:dyDescent="0.4">
      <c r="B267">
        <v>9</v>
      </c>
      <c r="C267">
        <v>2020</v>
      </c>
      <c r="D267" s="3" t="s">
        <v>308</v>
      </c>
      <c r="E267" s="1">
        <v>9.1381322920090486</v>
      </c>
      <c r="F267" s="1">
        <v>9.4047059171340042</v>
      </c>
      <c r="G267" s="1">
        <v>9.1239393263152149</v>
      </c>
      <c r="H267" s="1">
        <v>9.3383653530707722</v>
      </c>
      <c r="I267" s="1">
        <v>8.8461594443390332</v>
      </c>
      <c r="J267" s="1">
        <v>9.2224220417672207</v>
      </c>
      <c r="K267" s="1">
        <v>9.4038686125817961</v>
      </c>
      <c r="L267" s="1">
        <v>9.0162963443332256</v>
      </c>
      <c r="M267" s="1">
        <v>8.8548101473458214</v>
      </c>
      <c r="N267" s="1">
        <v>9.1621505990481786</v>
      </c>
      <c r="O267" s="1"/>
    </row>
    <row r="268" spans="2:15" x14ac:dyDescent="0.4">
      <c r="B268">
        <v>10</v>
      </c>
      <c r="C268">
        <v>2020</v>
      </c>
      <c r="D268" s="3" t="s">
        <v>308</v>
      </c>
      <c r="E268" s="1">
        <v>9.8282075962930353</v>
      </c>
      <c r="F268" s="1">
        <v>9.9949999788533095</v>
      </c>
      <c r="G268" s="1">
        <v>9.8093125462532047</v>
      </c>
      <c r="H268" s="1">
        <v>9.920277772126374</v>
      </c>
      <c r="I268" s="1">
        <v>9.6514655474958744</v>
      </c>
      <c r="J268" s="1">
        <v>9.9383383920905821</v>
      </c>
      <c r="K268" s="1">
        <v>10.028608670442001</v>
      </c>
      <c r="L268" s="1">
        <v>9.667786263327562</v>
      </c>
      <c r="M268" s="1">
        <v>9.5932836105574424</v>
      </c>
      <c r="N268" s="1">
        <v>9.8466066261669543</v>
      </c>
      <c r="O268" s="1"/>
    </row>
    <row r="269" spans="2:15" x14ac:dyDescent="0.4">
      <c r="B269">
        <v>11</v>
      </c>
      <c r="C269">
        <v>2020</v>
      </c>
      <c r="D269" s="3" t="s">
        <v>308</v>
      </c>
      <c r="E269" s="1">
        <v>10.791603790139252</v>
      </c>
      <c r="F269" s="1">
        <v>11.02913036553756</v>
      </c>
      <c r="G269" s="1">
        <v>10.79493907602822</v>
      </c>
      <c r="H269" s="1">
        <v>10.903750061988831</v>
      </c>
      <c r="I269" s="1">
        <v>10.565652173498403</v>
      </c>
      <c r="J269" s="1">
        <v>10.886848135459047</v>
      </c>
      <c r="K269" s="1">
        <v>10.961359153673486</v>
      </c>
      <c r="L269" s="1">
        <v>10.6178740629061</v>
      </c>
      <c r="M269" s="1">
        <v>10.520178471292768</v>
      </c>
      <c r="N269" s="1">
        <v>10.813300384405448</v>
      </c>
      <c r="O269" s="1"/>
    </row>
    <row r="270" spans="2:15" x14ac:dyDescent="0.4">
      <c r="B270">
        <v>12</v>
      </c>
      <c r="C270">
        <v>2020</v>
      </c>
      <c r="D270" s="3" t="s">
        <v>308</v>
      </c>
      <c r="E270" s="1">
        <v>11.459132079358371</v>
      </c>
      <c r="F270" s="1">
        <v>11.697806960658022</v>
      </c>
      <c r="G270" s="1">
        <v>11.46698012682471</v>
      </c>
      <c r="H270" s="1">
        <v>11.582451617333197</v>
      </c>
      <c r="I270" s="1">
        <v>11.217861885860048</v>
      </c>
      <c r="J270" s="1">
        <v>11.571527098200004</v>
      </c>
      <c r="K270" s="1">
        <v>11.602887348389961</v>
      </c>
      <c r="L270" s="1">
        <v>11.311111002792547</v>
      </c>
      <c r="M270" s="1">
        <v>11.199275196462438</v>
      </c>
      <c r="N270" s="1">
        <v>11.481457789547472</v>
      </c>
      <c r="O270" s="1"/>
    </row>
    <row r="271" spans="2:15" x14ac:dyDescent="0.4">
      <c r="B271">
        <v>1</v>
      </c>
      <c r="C271">
        <v>2021</v>
      </c>
      <c r="D271" s="3" t="s">
        <v>308</v>
      </c>
      <c r="E271" s="1">
        <v>13.129715666386753</v>
      </c>
      <c r="F271" s="1">
        <v>13.366250016472556</v>
      </c>
      <c r="G271" s="1">
        <v>13.092937564849853</v>
      </c>
      <c r="H271" s="1">
        <v>13.215500052769979</v>
      </c>
      <c r="I271" s="1">
        <v>12.900537675426852</v>
      </c>
      <c r="J271" s="1">
        <v>13.254516140107185</v>
      </c>
      <c r="K271" s="1">
        <v>13.290291249173359</v>
      </c>
      <c r="L271" s="1">
        <v>12.968679293146673</v>
      </c>
      <c r="M271" s="1">
        <v>12.878541727860769</v>
      </c>
      <c r="N271" s="1">
        <v>13.153938690628902</v>
      </c>
      <c r="O271" s="1"/>
    </row>
    <row r="272" spans="2:15" x14ac:dyDescent="0.4">
      <c r="B272">
        <v>2</v>
      </c>
      <c r="C272">
        <v>2021</v>
      </c>
      <c r="D272" s="3" t="s">
        <v>308</v>
      </c>
      <c r="E272" s="1">
        <v>13.188121766608379</v>
      </c>
      <c r="F272" s="1">
        <v>13.447558170141177</v>
      </c>
      <c r="G272" s="1">
        <v>13.146442976573971</v>
      </c>
      <c r="H272" s="1">
        <v>13.30239319597554</v>
      </c>
      <c r="I272" s="1">
        <v>12.968070164061428</v>
      </c>
      <c r="J272" s="1">
        <v>13.314931973308122</v>
      </c>
      <c r="K272" s="1">
        <v>13.341414124074609</v>
      </c>
      <c r="L272" s="1">
        <v>13.045877063483523</v>
      </c>
      <c r="M272" s="1">
        <v>12.953018818261489</v>
      </c>
      <c r="N272" s="1">
        <v>13.211152884576132</v>
      </c>
      <c r="O272" s="1"/>
    </row>
    <row r="273" spans="2:15" x14ac:dyDescent="0.4">
      <c r="B273">
        <v>3</v>
      </c>
      <c r="C273">
        <v>2021</v>
      </c>
      <c r="D273" s="3" t="s">
        <v>308</v>
      </c>
      <c r="E273" s="1">
        <v>13.556932777917686</v>
      </c>
      <c r="F273" s="1">
        <v>13.834857077825637</v>
      </c>
      <c r="G273" s="1">
        <v>13.520670384668104</v>
      </c>
      <c r="H273" s="1">
        <v>13.759714330945696</v>
      </c>
      <c r="I273" s="1">
        <v>13.393000030517578</v>
      </c>
      <c r="J273" s="1">
        <v>13.67455883026123</v>
      </c>
      <c r="K273" s="1">
        <v>13.700727263363925</v>
      </c>
      <c r="L273" s="1">
        <v>13.426148153234411</v>
      </c>
      <c r="M273" s="1">
        <v>13.375102062614596</v>
      </c>
      <c r="N273" s="1">
        <v>13.601237557521078</v>
      </c>
      <c r="O273" s="1"/>
    </row>
    <row r="274" spans="2:15" x14ac:dyDescent="0.4">
      <c r="B274">
        <v>4</v>
      </c>
      <c r="C274">
        <v>2021</v>
      </c>
      <c r="D274" s="3" t="s">
        <v>308</v>
      </c>
      <c r="E274" s="1">
        <v>14.154188495655958</v>
      </c>
      <c r="F274" s="1">
        <v>14.367142927078973</v>
      </c>
      <c r="G274" s="1">
        <v>14.059779440655428</v>
      </c>
      <c r="H274" s="1">
        <v>14.470347827413807</v>
      </c>
      <c r="I274" s="1">
        <v>13.967943761950341</v>
      </c>
      <c r="J274" s="1">
        <v>14.259379560930016</v>
      </c>
      <c r="K274" s="1">
        <v>14.254468106208964</v>
      </c>
      <c r="L274" s="1">
        <v>13.979320377979464</v>
      </c>
      <c r="M274" s="1">
        <v>13.939111052619086</v>
      </c>
      <c r="N274" s="1">
        <v>14.182071360429543</v>
      </c>
      <c r="O274" s="1"/>
    </row>
    <row r="275" spans="2:15" x14ac:dyDescent="0.4">
      <c r="B275">
        <v>5</v>
      </c>
      <c r="C275">
        <v>2021</v>
      </c>
      <c r="D275" s="3" t="s">
        <v>308</v>
      </c>
      <c r="E275" s="1">
        <v>15.265106358426683</v>
      </c>
      <c r="F275" s="1">
        <v>15.523809364863805</v>
      </c>
      <c r="G275" s="1">
        <v>15.1355881690979</v>
      </c>
      <c r="H275" s="1">
        <v>15.577857170786176</v>
      </c>
      <c r="I275" s="1">
        <v>15.277840701016514</v>
      </c>
      <c r="J275" s="1">
        <v>15.401902946073617</v>
      </c>
      <c r="K275" s="1">
        <v>15.5274418897407</v>
      </c>
      <c r="L275" s="1">
        <v>15.259339494525262</v>
      </c>
      <c r="M275" s="1">
        <v>15.22749969959259</v>
      </c>
      <c r="N275" s="1">
        <v>15.352987296314446</v>
      </c>
      <c r="O275" s="1"/>
    </row>
    <row r="276" spans="2:15" x14ac:dyDescent="0.4">
      <c r="B276">
        <v>6</v>
      </c>
      <c r="C276">
        <v>2021</v>
      </c>
      <c r="D276" s="3" t="s">
        <v>308</v>
      </c>
      <c r="E276" s="1">
        <v>14.1000847978107</v>
      </c>
      <c r="F276" s="1">
        <v>14.282307750576145</v>
      </c>
      <c r="G276" s="1">
        <v>13.955347200234732</v>
      </c>
      <c r="H276" s="1">
        <v>14.316350331271652</v>
      </c>
      <c r="I276" s="1">
        <v>14.033828109502792</v>
      </c>
      <c r="J276" s="1">
        <v>14.280130925602938</v>
      </c>
      <c r="K276" s="1">
        <v>14.388991548233673</v>
      </c>
      <c r="L276" s="1">
        <v>14.21207398308648</v>
      </c>
      <c r="M276" s="1">
        <v>14.115613987571315</v>
      </c>
      <c r="N276" s="1">
        <v>14.19529041332995</v>
      </c>
      <c r="O276" s="1"/>
    </row>
    <row r="277" spans="2:15" x14ac:dyDescent="0.4">
      <c r="B277">
        <v>7</v>
      </c>
      <c r="C277">
        <v>2021</v>
      </c>
      <c r="D277" s="3" t="s">
        <v>308</v>
      </c>
      <c r="E277" s="1">
        <v>13.899139742697439</v>
      </c>
      <c r="F277" s="1">
        <v>14.160595258076986</v>
      </c>
      <c r="G277" s="1">
        <v>13.798134277116008</v>
      </c>
      <c r="H277" s="1">
        <v>14.099821448326111</v>
      </c>
      <c r="I277" s="1">
        <v>13.859285808744884</v>
      </c>
      <c r="J277" s="1">
        <v>13.985863273949931</v>
      </c>
      <c r="K277" s="1">
        <v>14.129361629486084</v>
      </c>
      <c r="L277" s="1">
        <v>13.78208335240682</v>
      </c>
      <c r="M277" s="1">
        <v>13.862857182820639</v>
      </c>
      <c r="N277" s="1">
        <v>13.953684670216328</v>
      </c>
      <c r="O277" s="1"/>
    </row>
    <row r="278" spans="2:15" x14ac:dyDescent="0.4">
      <c r="B278">
        <v>8</v>
      </c>
      <c r="C278">
        <v>2021</v>
      </c>
      <c r="D278" s="3" t="s">
        <v>308</v>
      </c>
      <c r="E278" s="1">
        <v>13.245185201130216</v>
      </c>
      <c r="F278" s="1">
        <v>13.512891470667828</v>
      </c>
      <c r="G278" s="1">
        <v>13.060955924146315</v>
      </c>
      <c r="H278" s="1">
        <v>13.172777705722385</v>
      </c>
      <c r="I278" s="1">
        <v>12.957019182351919</v>
      </c>
      <c r="J278" s="1">
        <v>13.494531203061342</v>
      </c>
      <c r="K278" s="1">
        <v>13.67976188659668</v>
      </c>
      <c r="L278" s="1">
        <v>13.352755021075813</v>
      </c>
      <c r="M278" s="1">
        <v>13.052916665871939</v>
      </c>
      <c r="N278" s="1">
        <v>13.300361633300781</v>
      </c>
      <c r="O278" s="1"/>
    </row>
    <row r="279" spans="2:15" x14ac:dyDescent="0.4">
      <c r="B279">
        <v>9</v>
      </c>
      <c r="C279">
        <v>2021</v>
      </c>
      <c r="D279" t="s">
        <v>309</v>
      </c>
      <c r="E279" s="1">
        <v>12.243364432147731</v>
      </c>
      <c r="F279" s="1">
        <v>12.504247884834761</v>
      </c>
      <c r="G279" s="1">
        <v>12.171046500982241</v>
      </c>
      <c r="H279" s="1">
        <v>12.3515827604335</v>
      </c>
      <c r="I279" s="1">
        <v>12.08487802986207</v>
      </c>
      <c r="J279" s="1">
        <v>12.282564114301632</v>
      </c>
      <c r="K279" s="1">
        <v>12.503703620698717</v>
      </c>
      <c r="L279" s="1">
        <v>12.092806941584536</v>
      </c>
      <c r="M279" s="1">
        <v>12.045932220200362</v>
      </c>
      <c r="N279" s="1">
        <v>12.261780320528336</v>
      </c>
    </row>
    <row r="280" spans="2:15" x14ac:dyDescent="0.4">
      <c r="B280">
        <v>10</v>
      </c>
      <c r="C280">
        <v>2021</v>
      </c>
      <c r="D280" t="s">
        <v>309</v>
      </c>
      <c r="E280" s="1">
        <v>11.564820514581143</v>
      </c>
      <c r="F280" s="1">
        <v>11.859130392903866</v>
      </c>
      <c r="G280" s="1">
        <v>11.673720958621002</v>
      </c>
      <c r="H280" s="1">
        <v>11.840833355983099</v>
      </c>
      <c r="I280" s="1">
        <v>11.582321456500463</v>
      </c>
      <c r="J280" s="1">
        <v>11.603662457435753</v>
      </c>
      <c r="K280" s="1">
        <v>11.629545526071029</v>
      </c>
      <c r="L280" s="1">
        <v>11.446666585074531</v>
      </c>
      <c r="M280" s="1">
        <v>11.499322050708836</v>
      </c>
      <c r="N280" s="1">
        <v>11.624207892341966</v>
      </c>
    </row>
    <row r="281" spans="2:15" x14ac:dyDescent="0.4">
      <c r="B281">
        <v>11</v>
      </c>
      <c r="C281">
        <v>2021</v>
      </c>
      <c r="D281" t="s">
        <v>309</v>
      </c>
      <c r="E281" s="1">
        <v>11.861832448949365</v>
      </c>
      <c r="F281" s="1">
        <v>12.185444503360324</v>
      </c>
      <c r="G281" s="1">
        <v>11.836857209886823</v>
      </c>
      <c r="H281" s="1">
        <v>12.15810810982644</v>
      </c>
      <c r="I281" s="1">
        <v>11.773977247151462</v>
      </c>
      <c r="J281" s="1">
        <v>11.875615956126779</v>
      </c>
      <c r="K281" s="1">
        <v>11.950353027792538</v>
      </c>
      <c r="L281" s="1">
        <v>11.672205924987793</v>
      </c>
      <c r="M281" s="1">
        <v>11.681176540898342</v>
      </c>
      <c r="N281" s="1">
        <v>11.898200025558472</v>
      </c>
    </row>
    <row r="282" spans="2:15" x14ac:dyDescent="0.4">
      <c r="B282">
        <v>12</v>
      </c>
      <c r="C282">
        <v>2021</v>
      </c>
      <c r="D282" t="s">
        <v>309</v>
      </c>
      <c r="E282" s="1">
        <v>12.273417734395602</v>
      </c>
      <c r="F282" s="1">
        <v>12.59736844949555</v>
      </c>
      <c r="G282" s="1">
        <v>12.24588572365897</v>
      </c>
      <c r="H282" s="1">
        <v>12.549722214539846</v>
      </c>
      <c r="I282" s="1">
        <v>12.17458646817315</v>
      </c>
      <c r="J282" s="1">
        <v>12.290547535811102</v>
      </c>
      <c r="K282" s="1">
        <v>12.379999981755796</v>
      </c>
      <c r="L282" s="1">
        <v>12.183333297002884</v>
      </c>
      <c r="M282" s="1">
        <v>12.089682518489777</v>
      </c>
      <c r="N282" s="1">
        <v>12.312442424824749</v>
      </c>
    </row>
    <row r="283" spans="2:15" x14ac:dyDescent="0.4">
      <c r="B283">
        <v>1</v>
      </c>
      <c r="C283">
        <v>2022</v>
      </c>
      <c r="D283" t="s">
        <v>309</v>
      </c>
      <c r="E283" s="1">
        <v>13.385500102572971</v>
      </c>
      <c r="F283" s="1">
        <v>13.744891332543414</v>
      </c>
      <c r="G283" s="1">
        <v>13.389857176371983</v>
      </c>
      <c r="H283" s="1">
        <v>13.674017795494624</v>
      </c>
      <c r="I283" s="1">
        <v>13.272558057030967</v>
      </c>
      <c r="J283" s="1">
        <v>13.457354152248991</v>
      </c>
      <c r="K283" s="1">
        <v>13.551428681328183</v>
      </c>
      <c r="L283" s="1">
        <v>13.285050343985509</v>
      </c>
      <c r="M283" s="1">
        <v>13.303124805291494</v>
      </c>
      <c r="N283" s="1">
        <v>13.453606569050439</v>
      </c>
    </row>
    <row r="284" spans="2:15" x14ac:dyDescent="0.4">
      <c r="B284">
        <v>2</v>
      </c>
      <c r="C284">
        <v>2022</v>
      </c>
      <c r="D284" t="s">
        <v>309</v>
      </c>
      <c r="E284" s="1">
        <v>15.367187601327895</v>
      </c>
      <c r="F284" s="1">
        <v>15.676956529202668</v>
      </c>
      <c r="G284" s="1">
        <v>15.330074055989583</v>
      </c>
      <c r="H284" s="1">
        <v>15.584678824888456</v>
      </c>
      <c r="I284" s="1">
        <v>15.147431207359384</v>
      </c>
      <c r="J284" s="1">
        <v>15.424542147597988</v>
      </c>
      <c r="K284" s="1">
        <v>15.522696634356896</v>
      </c>
      <c r="L284" s="1">
        <v>15.25099988937378</v>
      </c>
      <c r="M284" s="1">
        <v>15.177090904929422</v>
      </c>
      <c r="N284" s="1">
        <v>15.394518719637457</v>
      </c>
    </row>
    <row r="285" spans="2:15" x14ac:dyDescent="0.4">
      <c r="B285">
        <v>3</v>
      </c>
      <c r="C285">
        <v>2022</v>
      </c>
      <c r="D285" t="s">
        <v>309</v>
      </c>
      <c r="E285" s="1">
        <v>15.874622234768339</v>
      </c>
      <c r="F285" s="1">
        <v>16.090086887193763</v>
      </c>
      <c r="G285" s="1">
        <v>15.735402162047638</v>
      </c>
      <c r="H285" s="1">
        <v>16.095703584176523</v>
      </c>
      <c r="I285" s="1">
        <v>15.568611118528578</v>
      </c>
      <c r="J285" s="1">
        <v>15.999396790398492</v>
      </c>
      <c r="K285" s="1">
        <v>16.079999943369444</v>
      </c>
      <c r="L285" s="1">
        <v>15.853166715304058</v>
      </c>
      <c r="M285" s="1">
        <v>15.733275890350342</v>
      </c>
      <c r="N285" s="1">
        <v>15.908626537988518</v>
      </c>
    </row>
    <row r="286" spans="2:15" x14ac:dyDescent="0.4">
      <c r="B286">
        <v>4</v>
      </c>
      <c r="C286">
        <v>2022</v>
      </c>
      <c r="D286" t="s">
        <v>309</v>
      </c>
      <c r="E286" s="1">
        <v>16.083595468756858</v>
      </c>
      <c r="F286" s="1">
        <v>16.25750003690305</v>
      </c>
      <c r="G286" s="1">
        <v>15.854857022421701</v>
      </c>
      <c r="H286" s="1">
        <v>16.274245271142924</v>
      </c>
      <c r="I286" s="1">
        <v>15.673303476401738</v>
      </c>
      <c r="J286" s="1">
        <v>16.117840003967284</v>
      </c>
      <c r="K286" s="1">
        <v>16.226373578165912</v>
      </c>
      <c r="L286" s="1">
        <v>15.980520874261856</v>
      </c>
      <c r="M286" s="1">
        <v>15.729807651959932</v>
      </c>
      <c r="N286" s="1">
        <v>16.040170068493246</v>
      </c>
    </row>
    <row r="287" spans="2:15" x14ac:dyDescent="0.4">
      <c r="B287">
        <v>5</v>
      </c>
      <c r="C287">
        <v>2022</v>
      </c>
      <c r="D287" t="s">
        <v>309</v>
      </c>
      <c r="E287" s="1">
        <v>15.785357180095854</v>
      </c>
      <c r="F287" s="1">
        <v>16.016629144047084</v>
      </c>
      <c r="G287" s="1">
        <v>15.641642911093575</v>
      </c>
      <c r="H287" s="1">
        <v>16.067850567470089</v>
      </c>
      <c r="I287" s="1">
        <v>15.370930239211681</v>
      </c>
      <c r="J287" s="1">
        <v>15.82048186719657</v>
      </c>
      <c r="K287" s="1">
        <v>16.001309497015818</v>
      </c>
      <c r="L287" s="1">
        <v>15.614329898480287</v>
      </c>
      <c r="M287" s="1">
        <v>15.43125</v>
      </c>
      <c r="N287" s="1">
        <v>15.777037737504491</v>
      </c>
    </row>
    <row r="288" spans="2:15" x14ac:dyDescent="0.4">
      <c r="B288">
        <v>6</v>
      </c>
      <c r="C288">
        <v>2022</v>
      </c>
      <c r="D288" t="s">
        <v>309</v>
      </c>
      <c r="E288" s="1">
        <v>15.964568472150619</v>
      </c>
      <c r="F288" s="1">
        <v>16.251775750489994</v>
      </c>
      <c r="G288" s="1">
        <v>15.695204645569561</v>
      </c>
      <c r="H288" s="1">
        <v>16.134592600221985</v>
      </c>
      <c r="I288" s="1">
        <v>15.432577359307672</v>
      </c>
      <c r="J288" s="1">
        <v>16.097817517258832</v>
      </c>
      <c r="K288" s="1">
        <v>16.299999952316284</v>
      </c>
      <c r="L288" s="1">
        <v>15.970934582647876</v>
      </c>
      <c r="M288" s="1">
        <v>15.667249917984009</v>
      </c>
      <c r="N288" s="1">
        <v>15.981859703154147</v>
      </c>
    </row>
    <row r="289" spans="2:14" x14ac:dyDescent="0.4">
      <c r="B289">
        <v>7</v>
      </c>
      <c r="C289">
        <v>2022</v>
      </c>
      <c r="D289" t="s">
        <v>309</v>
      </c>
      <c r="E289" s="1">
        <v>14.59666665395101</v>
      </c>
      <c r="F289" s="1">
        <v>14.752261933826265</v>
      </c>
      <c r="G289" s="1">
        <v>14.321470632272607</v>
      </c>
      <c r="H289" s="1">
        <v>14.630630647813952</v>
      </c>
      <c r="I289" s="1">
        <v>13.879387797141561</v>
      </c>
      <c r="J289" s="1">
        <v>14.66836731579839</v>
      </c>
      <c r="K289" s="1">
        <v>14.949213574441631</v>
      </c>
      <c r="L289" s="1">
        <v>14.291698131921157</v>
      </c>
      <c r="M289" s="1">
        <v>13.697647122775807</v>
      </c>
      <c r="N289" s="1">
        <v>14.541604952557098</v>
      </c>
    </row>
    <row r="290" spans="2:14" x14ac:dyDescent="0.4">
      <c r="B290">
        <v>8</v>
      </c>
      <c r="C290">
        <v>2022</v>
      </c>
      <c r="D290" t="s">
        <v>309</v>
      </c>
      <c r="E290" s="1">
        <v>14.484380536374793</v>
      </c>
      <c r="F290" s="1">
        <v>14.900666654677618</v>
      </c>
      <c r="G290" s="1">
        <v>14.20514788430118</v>
      </c>
      <c r="H290" s="1">
        <v>14.152954542275632</v>
      </c>
      <c r="I290" s="1">
        <v>14.317692186078455</v>
      </c>
      <c r="J290" s="1">
        <v>14.625624971730369</v>
      </c>
      <c r="K290" s="1">
        <v>14.985499954223632</v>
      </c>
      <c r="L290" s="1">
        <v>14.417747720941767</v>
      </c>
      <c r="M290" s="1">
        <v>14.348181707208807</v>
      </c>
      <c r="N290" s="1">
        <v>14.49618797528135</v>
      </c>
    </row>
    <row r="291" spans="2:14" x14ac:dyDescent="0.4">
      <c r="B291">
        <v>9</v>
      </c>
      <c r="C291">
        <v>2022</v>
      </c>
      <c r="D291" t="s">
        <v>312</v>
      </c>
      <c r="E291" s="1">
        <v>14.008542679063044</v>
      </c>
      <c r="F291" s="1">
        <v>14.773210997975205</v>
      </c>
      <c r="G291" s="1">
        <v>13.81559995378767</v>
      </c>
      <c r="H291" s="1">
        <v>14.067731985111831</v>
      </c>
      <c r="I291" s="1">
        <v>13.508831172794496</v>
      </c>
      <c r="J291" s="1">
        <v>14.258235268900041</v>
      </c>
      <c r="K291" s="1">
        <v>14.92967740335772</v>
      </c>
      <c r="L291" s="1">
        <v>13.694444373801906</v>
      </c>
      <c r="M291" s="1">
        <v>13.621724030067178</v>
      </c>
      <c r="N291" s="1">
        <v>14.14579408870024</v>
      </c>
    </row>
    <row r="292" spans="2:14" x14ac:dyDescent="0.4">
      <c r="B292">
        <v>10</v>
      </c>
      <c r="C292">
        <v>2022</v>
      </c>
      <c r="D292" t="s">
        <v>312</v>
      </c>
      <c r="E292" s="1">
        <v>13.446340251214725</v>
      </c>
      <c r="F292" s="1">
        <v>13.835775885088688</v>
      </c>
      <c r="G292" s="1">
        <v>13.363749980926512</v>
      </c>
      <c r="H292" s="1">
        <v>13.537209333375442</v>
      </c>
      <c r="I292" s="1">
        <v>13.107777688238356</v>
      </c>
      <c r="J292" s="1">
        <v>13.661812863154719</v>
      </c>
      <c r="K292" s="1">
        <v>13.830671099208345</v>
      </c>
      <c r="L292" s="1">
        <v>13.30043753385544</v>
      </c>
      <c r="M292" s="1">
        <v>13.033399963378899</v>
      </c>
      <c r="N292" s="1">
        <v>13.521952451134277</v>
      </c>
    </row>
    <row r="293" spans="2:14" x14ac:dyDescent="0.4">
      <c r="B293">
        <v>11</v>
      </c>
      <c r="C293">
        <v>2022</v>
      </c>
      <c r="D293" t="s">
        <v>312</v>
      </c>
      <c r="E293" s="1">
        <v>14.338235294117647</v>
      </c>
      <c r="F293" s="1">
        <v>14.69678085144252</v>
      </c>
      <c r="G293" s="1">
        <v>14.090711161295575</v>
      </c>
      <c r="H293" s="1">
        <v>14.524090958880139</v>
      </c>
      <c r="I293" s="1">
        <v>13.855156242847444</v>
      </c>
      <c r="J293" s="1">
        <v>14.474583354650759</v>
      </c>
      <c r="K293" s="1">
        <v>14.589885755266462</v>
      </c>
      <c r="L293" s="1">
        <v>14.144335056173393</v>
      </c>
      <c r="M293" s="1">
        <v>13.970416665077204</v>
      </c>
      <c r="N293" s="1">
        <v>14.360292047084586</v>
      </c>
    </row>
    <row r="294" spans="2:14" x14ac:dyDescent="0.4">
      <c r="B294">
        <v>12</v>
      </c>
      <c r="C294">
        <v>2022</v>
      </c>
      <c r="D294" t="s">
        <v>312</v>
      </c>
      <c r="E294" s="1">
        <v>14.785900077819825</v>
      </c>
      <c r="F294" s="1">
        <v>15.092521010326738</v>
      </c>
      <c r="G294" s="1">
        <v>14.510056891224599</v>
      </c>
      <c r="H294" s="1">
        <v>14.894062556326391</v>
      </c>
      <c r="I294" s="1">
        <v>14.276984139094271</v>
      </c>
      <c r="J294" s="1">
        <v>14.935151609835874</v>
      </c>
      <c r="K294" s="1">
        <v>15.006580660420079</v>
      </c>
      <c r="L294" s="1">
        <v>14.594527006149288</v>
      </c>
      <c r="M294" s="1">
        <v>14.434166616863669</v>
      </c>
      <c r="N294" s="1">
        <v>14.798234919649722</v>
      </c>
    </row>
    <row r="295" spans="2:14" x14ac:dyDescent="0.4">
      <c r="B295">
        <v>1</v>
      </c>
      <c r="C295">
        <v>2023</v>
      </c>
      <c r="D295" t="s">
        <v>312</v>
      </c>
      <c r="E295" s="1">
        <v>14.894901925442269</v>
      </c>
      <c r="F295" s="1">
        <v>15.136410232283113</v>
      </c>
      <c r="G295" s="1">
        <v>14.582329549572684</v>
      </c>
      <c r="H295" s="1">
        <v>14.838145171442344</v>
      </c>
      <c r="I295" s="1">
        <v>14.35980772055113</v>
      </c>
      <c r="J295" s="1">
        <v>15.058717065735868</v>
      </c>
      <c r="K295" s="1">
        <v>15.095785760879522</v>
      </c>
      <c r="L295" s="1">
        <v>14.76181816332268</v>
      </c>
      <c r="M295" s="1">
        <v>14.540232569672343</v>
      </c>
      <c r="N295" s="1">
        <v>14.864431722395116</v>
      </c>
    </row>
    <row r="296" spans="2:14" x14ac:dyDescent="0.4">
      <c r="B296">
        <v>2</v>
      </c>
      <c r="C296">
        <v>2023</v>
      </c>
      <c r="D296" t="s">
        <v>312</v>
      </c>
      <c r="E296" s="1">
        <v>15.090850081443786</v>
      </c>
      <c r="F296" s="1">
        <v>15.293418810917782</v>
      </c>
      <c r="G296" s="1">
        <v>14.782457128252302</v>
      </c>
      <c r="H296" s="1">
        <v>14.976776848154621</v>
      </c>
      <c r="I296" s="1">
        <v>14.539626201736587</v>
      </c>
      <c r="J296" s="1">
        <v>15.278831865033533</v>
      </c>
      <c r="K296" s="1">
        <v>15.312781460237815</v>
      </c>
      <c r="L296" s="1">
        <v>14.997906914053042</v>
      </c>
      <c r="M296" s="1">
        <v>14.767948713058077</v>
      </c>
      <c r="N296" s="1">
        <v>15.070604311991081</v>
      </c>
    </row>
    <row r="297" spans="2:14" x14ac:dyDescent="0.4">
      <c r="B297">
        <v>3</v>
      </c>
      <c r="C297">
        <v>2023</v>
      </c>
      <c r="D297" t="s">
        <v>312</v>
      </c>
      <c r="E297" s="1">
        <v>14.64404079281554</v>
      </c>
      <c r="F297" s="1">
        <v>14.80046985933445</v>
      </c>
      <c r="G297" s="1">
        <v>14.32433487746516</v>
      </c>
      <c r="H297" s="1">
        <v>14.480130631939261</v>
      </c>
      <c r="I297" s="1">
        <v>14.11353850731483</v>
      </c>
      <c r="J297" s="1">
        <v>14.818729761484509</v>
      </c>
      <c r="K297" s="1">
        <v>14.83774565547877</v>
      </c>
      <c r="L297" s="1">
        <v>14.589797992898966</v>
      </c>
      <c r="M297" s="1">
        <v>14.314285709744414</v>
      </c>
      <c r="N297" s="1">
        <v>14.607781321801188</v>
      </c>
    </row>
    <row r="298" spans="2:14" x14ac:dyDescent="0.4">
      <c r="B298">
        <v>4</v>
      </c>
      <c r="C298">
        <v>2023</v>
      </c>
      <c r="D298" t="s">
        <v>312</v>
      </c>
      <c r="E298" s="1">
        <v>14.490461525550256</v>
      </c>
      <c r="F298" s="1">
        <v>14.66478633065509</v>
      </c>
      <c r="G298" s="1">
        <v>14.221590914509516</v>
      </c>
      <c r="H298" s="1">
        <v>14.373709701722671</v>
      </c>
      <c r="I298" s="1">
        <v>14.041803203645298</v>
      </c>
      <c r="J298" s="1">
        <v>14.726005773434693</v>
      </c>
      <c r="K298" s="1">
        <v>14.774635738094911</v>
      </c>
      <c r="L298" s="1">
        <v>14.550714333852135</v>
      </c>
      <c r="M298" s="1">
        <v>14.419761952899753</v>
      </c>
      <c r="N298" s="1">
        <v>14.535783590487579</v>
      </c>
    </row>
    <row r="299" spans="2:14" x14ac:dyDescent="0.4">
      <c r="B299">
        <v>5</v>
      </c>
      <c r="C299">
        <v>2023</v>
      </c>
      <c r="D299" t="s">
        <v>312</v>
      </c>
      <c r="E299" s="1">
        <v>13.242999999999999</v>
      </c>
      <c r="F299" s="1">
        <v>13.481418970468882</v>
      </c>
      <c r="G299" s="1">
        <v>13.026603739216645</v>
      </c>
      <c r="H299" s="1">
        <v>13.189419284943618</v>
      </c>
      <c r="I299" s="1">
        <v>12.84150002002716</v>
      </c>
      <c r="J299" s="1">
        <v>13.488473641244989</v>
      </c>
      <c r="K299" s="1">
        <v>13.605485698154997</v>
      </c>
      <c r="L299" s="1">
        <v>13.205357149669103</v>
      </c>
      <c r="M299" s="1">
        <v>13.176923164954561</v>
      </c>
      <c r="N299" s="1">
        <v>13.304971485971423</v>
      </c>
    </row>
    <row r="300" spans="2:14" x14ac:dyDescent="0.4">
      <c r="B300">
        <v>6</v>
      </c>
      <c r="C300">
        <v>2023</v>
      </c>
      <c r="D300" t="s">
        <v>312</v>
      </c>
      <c r="E300" s="1">
        <v>13.399145706215089</v>
      </c>
      <c r="F300" s="1">
        <v>13.760840415954586</v>
      </c>
      <c r="G300" s="1">
        <v>13.38022728399797</v>
      </c>
      <c r="H300" s="1">
        <v>13.570166667302448</v>
      </c>
      <c r="I300" s="1">
        <v>13.273048807935014</v>
      </c>
      <c r="J300" s="1">
        <v>13.525033579576734</v>
      </c>
      <c r="K300" s="1">
        <v>13.714485350777117</v>
      </c>
      <c r="L300" s="1">
        <v>13.374380135339154</v>
      </c>
      <c r="M300" s="1">
        <v>13.515882407917699</v>
      </c>
      <c r="N300" s="1">
        <v>13.501299628023968</v>
      </c>
    </row>
    <row r="301" spans="2:14" x14ac:dyDescent="0.4">
      <c r="B301">
        <v>7</v>
      </c>
      <c r="C301">
        <v>2023</v>
      </c>
      <c r="D301" t="s">
        <v>312</v>
      </c>
      <c r="E301" s="1">
        <v>14.40214662901394</v>
      </c>
      <c r="F301" s="1">
        <v>14.432758635488051</v>
      </c>
      <c r="G301" s="1">
        <v>14.070235286039468</v>
      </c>
      <c r="H301" s="1">
        <v>14.222017505712675</v>
      </c>
      <c r="I301" s="1">
        <v>14.113958299160004</v>
      </c>
      <c r="J301" s="1">
        <v>14.572709689601774</v>
      </c>
      <c r="K301" s="1">
        <v>14.63886364301046</v>
      </c>
      <c r="L301" s="1">
        <v>14.122975112978091</v>
      </c>
      <c r="M301" s="1">
        <v>14.156341389911942</v>
      </c>
      <c r="N301" s="1">
        <v>14.355042594241874</v>
      </c>
    </row>
    <row r="302" spans="2:14" x14ac:dyDescent="0.4">
      <c r="B302">
        <v>8</v>
      </c>
      <c r="C302">
        <v>2023</v>
      </c>
      <c r="D302" t="s">
        <v>312</v>
      </c>
      <c r="E302" s="1">
        <v>13.560308385000354</v>
      </c>
      <c r="F302" s="1">
        <v>13.612695024368611</v>
      </c>
      <c r="G302" s="1">
        <v>13.248883779658827</v>
      </c>
      <c r="H302" s="1">
        <v>13.393310395602521</v>
      </c>
      <c r="I302" s="1">
        <v>13.094590171438751</v>
      </c>
      <c r="J302" s="1">
        <v>13.708795217146356</v>
      </c>
      <c r="K302" s="1">
        <v>13.547378080647166</v>
      </c>
      <c r="L302" s="1">
        <v>13.316544168135701</v>
      </c>
      <c r="M302" s="1">
        <v>13.068499994277953</v>
      </c>
      <c r="N302" s="1">
        <v>13.464218164712152</v>
      </c>
    </row>
    <row r="303" spans="2:14" x14ac:dyDescent="0.4">
      <c r="B303">
        <v>9</v>
      </c>
      <c r="C303">
        <v>2023</v>
      </c>
      <c r="D303" t="s">
        <v>313</v>
      </c>
      <c r="E303" s="1">
        <v>12.882699980735776</v>
      </c>
      <c r="F303" s="1">
        <v>13.332881264767403</v>
      </c>
      <c r="G303" s="1">
        <v>12.66598833438962</v>
      </c>
      <c r="H303" s="1">
        <v>12.84130955877758</v>
      </c>
      <c r="I303" s="1">
        <v>12.648478259211004</v>
      </c>
      <c r="J303" s="1">
        <v>13.218588640023997</v>
      </c>
      <c r="K303" s="1">
        <v>13.339671072206997</v>
      </c>
      <c r="L303" s="1">
        <v>12.899068394062684</v>
      </c>
      <c r="M303" s="1">
        <v>12.500784294278015</v>
      </c>
      <c r="N303" s="1">
        <v>12.996632437450607</v>
      </c>
    </row>
    <row r="304" spans="2:14" x14ac:dyDescent="0.4">
      <c r="B304">
        <v>10</v>
      </c>
      <c r="C304">
        <v>2023</v>
      </c>
      <c r="D304" t="s">
        <v>313</v>
      </c>
      <c r="E304" s="1">
        <v>12.110576909322004</v>
      </c>
      <c r="F304" s="1">
        <v>12.262704927413186</v>
      </c>
      <c r="G304" s="1">
        <v>12.086954023646209</v>
      </c>
      <c r="H304" s="1">
        <v>12.251699972152711</v>
      </c>
      <c r="I304" s="1">
        <v>11.90194436355873</v>
      </c>
      <c r="J304" s="1">
        <v>12.207762407334471</v>
      </c>
      <c r="K304" s="1">
        <v>12.216644732575666</v>
      </c>
      <c r="L304" s="1">
        <v>11.965664725772218</v>
      </c>
      <c r="M304" s="1">
        <v>11.910140789730439</v>
      </c>
      <c r="N304" s="1">
        <v>12.122843517900325</v>
      </c>
    </row>
    <row r="305" spans="2:14" x14ac:dyDescent="0.4">
      <c r="B305">
        <v>11</v>
      </c>
      <c r="C305">
        <v>2023</v>
      </c>
      <c r="D305" t="s">
        <v>313</v>
      </c>
      <c r="E305" s="1">
        <v>12.889803191808266</v>
      </c>
      <c r="F305" s="1">
        <v>13.14866192911712</v>
      </c>
      <c r="G305" s="1">
        <v>12.782435278818395</v>
      </c>
      <c r="H305" s="1">
        <v>12.974436136116656</v>
      </c>
      <c r="I305" s="1">
        <v>12.413023335065031</v>
      </c>
      <c r="J305" s="1">
        <v>12.942579873949656</v>
      </c>
      <c r="K305" s="1">
        <v>12.943544327458248</v>
      </c>
      <c r="L305" s="1">
        <v>12.716079603541981</v>
      </c>
      <c r="M305" s="1">
        <v>12.548846208132233</v>
      </c>
      <c r="N305" s="1">
        <v>12.857840666225647</v>
      </c>
    </row>
    <row r="306" spans="2:14" x14ac:dyDescent="0.4">
      <c r="B306">
        <v>12</v>
      </c>
      <c r="C306">
        <v>2023</v>
      </c>
      <c r="D306" t="s">
        <v>313</v>
      </c>
      <c r="E306" s="1">
        <v>12.535192384169649</v>
      </c>
      <c r="F306" s="1">
        <v>12.734426287354017</v>
      </c>
      <c r="G306" s="1">
        <v>12.327329576015472</v>
      </c>
      <c r="H306" s="1">
        <v>12.558482187134882</v>
      </c>
      <c r="I306" s="1">
        <v>11.994326921609732</v>
      </c>
      <c r="J306" s="1">
        <v>12.56630379695947</v>
      </c>
      <c r="K306" s="1">
        <v>12.625597007239039</v>
      </c>
      <c r="L306" s="1">
        <v>12.210104157527288</v>
      </c>
      <c r="M306" s="1">
        <v>12.214210560447281</v>
      </c>
      <c r="N306" s="1">
        <v>12.453268332265395</v>
      </c>
    </row>
    <row r="307" spans="2:14" x14ac:dyDescent="0.4">
      <c r="B307">
        <v>1</v>
      </c>
      <c r="C307">
        <v>2024</v>
      </c>
      <c r="D307" t="s">
        <v>313</v>
      </c>
      <c r="E307" s="1">
        <v>11.801999993417775</v>
      </c>
      <c r="F307" s="1">
        <v>12.015960207048629</v>
      </c>
      <c r="G307" s="1">
        <v>11.595272783799604</v>
      </c>
      <c r="H307" s="1">
        <v>11.844444465637203</v>
      </c>
      <c r="I307" s="1">
        <v>11.254403613029274</v>
      </c>
      <c r="J307" s="1">
        <v>11.880931511970415</v>
      </c>
      <c r="K307" s="1">
        <v>11.927542893545969</v>
      </c>
      <c r="L307" s="1">
        <v>11.605485785348073</v>
      </c>
      <c r="M307" s="1">
        <v>11.518235290751745</v>
      </c>
      <c r="N307" s="1">
        <v>11.764700444264497</v>
      </c>
    </row>
    <row r="308" spans="2:14" x14ac:dyDescent="0.4">
      <c r="B308">
        <v>2</v>
      </c>
      <c r="C308">
        <v>2024</v>
      </c>
      <c r="D308" t="s">
        <v>313</v>
      </c>
      <c r="E308" s="1">
        <v>11.045288438980394</v>
      </c>
      <c r="F308" s="1">
        <v>11.229914477747734</v>
      </c>
      <c r="G308" s="1">
        <v>10.821022748947145</v>
      </c>
      <c r="H308" s="1">
        <v>11.059909940839891</v>
      </c>
      <c r="I308" s="1">
        <v>10.531176464230402</v>
      </c>
      <c r="J308" s="1">
        <v>11.123110366106831</v>
      </c>
      <c r="K308" s="1">
        <v>11.166842134375321</v>
      </c>
      <c r="L308" s="1">
        <v>10.789333308184586</v>
      </c>
      <c r="M308" s="1">
        <v>10.74363639137961</v>
      </c>
      <c r="N308" s="1">
        <v>10.989657736250333</v>
      </c>
    </row>
    <row r="309" spans="2:14" x14ac:dyDescent="0.4">
      <c r="B309">
        <v>3</v>
      </c>
      <c r="C309">
        <v>2024</v>
      </c>
      <c r="D309" t="s">
        <v>313</v>
      </c>
      <c r="E309" s="1">
        <v>11.229162573227153</v>
      </c>
      <c r="F309" s="1">
        <v>11.409838538016041</v>
      </c>
      <c r="G309" s="1">
        <v>10.954431783069266</v>
      </c>
      <c r="H309" s="1">
        <v>11.250277695832427</v>
      </c>
      <c r="I309" s="1">
        <v>10.686796049469887</v>
      </c>
      <c r="J309" s="1">
        <v>11.309496562752949</v>
      </c>
      <c r="K309" s="1">
        <v>11.341428545543126</v>
      </c>
      <c r="L309" s="1">
        <v>10.985037033646197</v>
      </c>
      <c r="M309" s="1">
        <v>10.895000012715665</v>
      </c>
      <c r="N309" s="1">
        <v>11.166248998591279</v>
      </c>
    </row>
    <row r="310" spans="2:14" x14ac:dyDescent="0.4">
      <c r="B310">
        <v>4</v>
      </c>
      <c r="C310">
        <v>2024</v>
      </c>
      <c r="D310" t="s">
        <v>313</v>
      </c>
      <c r="E310" s="1">
        <v>11.0138942690996</v>
      </c>
      <c r="F310" s="1">
        <v>11.199919293003695</v>
      </c>
      <c r="G310" s="1">
        <v>10.751250028610228</v>
      </c>
      <c r="H310" s="1">
        <v>11.014107201780588</v>
      </c>
      <c r="I310" s="1">
        <v>10.473592174863345</v>
      </c>
      <c r="J310" s="1">
        <v>11.097302628190892</v>
      </c>
      <c r="K310" s="1">
        <v>11.125769291168604</v>
      </c>
      <c r="L310" s="1">
        <v>10.80481750599659</v>
      </c>
      <c r="M310" s="1">
        <v>10.704062432050701</v>
      </c>
      <c r="N310" s="1">
        <v>10.958764800658592</v>
      </c>
    </row>
    <row r="311" spans="2:14" x14ac:dyDescent="0.4">
      <c r="B311">
        <v>5</v>
      </c>
      <c r="C311">
        <v>2024</v>
      </c>
      <c r="D311" t="s">
        <v>313</v>
      </c>
      <c r="E311" s="1">
        <v>11.378605580424885</v>
      </c>
      <c r="F311" s="1">
        <v>11.554709717535205</v>
      </c>
      <c r="G311" s="1">
        <v>11.124977124880438</v>
      </c>
      <c r="H311" s="1">
        <v>11.385447736996319</v>
      </c>
      <c r="I311" s="1">
        <v>10.893615304506746</v>
      </c>
      <c r="J311" s="1">
        <v>11.471577511751715</v>
      </c>
      <c r="K311" s="1">
        <v>11.458910239048494</v>
      </c>
      <c r="L311" s="1">
        <v>11.230182915199094</v>
      </c>
      <c r="M311" s="1">
        <v>11.168684106124076</v>
      </c>
      <c r="N311" s="1">
        <v>11.332091279709362</v>
      </c>
    </row>
    <row r="312" spans="2:14" x14ac:dyDescent="0.4">
      <c r="B312">
        <v>6</v>
      </c>
      <c r="C312">
        <v>2024</v>
      </c>
      <c r="D312" t="s">
        <v>313</v>
      </c>
      <c r="E312" s="1">
        <v>10.907720046997069</v>
      </c>
      <c r="F312" s="1">
        <v>11.118451659910139</v>
      </c>
      <c r="G312" s="1">
        <v>10.679907882268528</v>
      </c>
      <c r="H312" s="1">
        <v>10.964225413094102</v>
      </c>
      <c r="I312" s="1">
        <v>10.441406317055227</v>
      </c>
      <c r="J312" s="1">
        <v>11.023803569207564</v>
      </c>
      <c r="K312" s="1">
        <v>11.003469345520953</v>
      </c>
      <c r="L312" s="1">
        <v>10.760179502521444</v>
      </c>
      <c r="M312" s="1">
        <v>10.663947356374633</v>
      </c>
      <c r="N312" s="1">
        <v>10.885538480408798</v>
      </c>
    </row>
    <row r="313" spans="2:14" x14ac:dyDescent="0.4">
      <c r="B313">
        <v>7</v>
      </c>
      <c r="C313">
        <v>2024</v>
      </c>
      <c r="D313" t="s">
        <v>313</v>
      </c>
      <c r="E313" s="1">
        <v>10.481469403480995</v>
      </c>
      <c r="F313" s="1">
        <v>10.745799973805747</v>
      </c>
      <c r="G313" s="1">
        <v>10.289090945503931</v>
      </c>
      <c r="H313" s="1">
        <v>10.527194263266146</v>
      </c>
      <c r="I313" s="1">
        <v>9.8957257116994537</v>
      </c>
      <c r="J313" s="1">
        <v>10.593209146428588</v>
      </c>
      <c r="K313" s="1">
        <v>10.623386231679765</v>
      </c>
      <c r="L313" s="1">
        <v>10.262456191213509</v>
      </c>
      <c r="M313" s="1">
        <v>10.038823604583746</v>
      </c>
      <c r="N313" s="1">
        <v>10.447149907417462</v>
      </c>
    </row>
    <row r="314" spans="2:14" x14ac:dyDescent="0.4">
      <c r="B314">
        <v>8</v>
      </c>
      <c r="C314">
        <v>2024</v>
      </c>
      <c r="D314" t="s">
        <v>313</v>
      </c>
      <c r="E314" s="1">
        <v>9.4586801577340527</v>
      </c>
      <c r="F314" s="1">
        <v>9.7403478290723697</v>
      </c>
      <c r="G314" s="1">
        <v>9.3182386647571214</v>
      </c>
      <c r="H314" s="1">
        <v>9.420545508644798</v>
      </c>
      <c r="I314" s="1">
        <v>8.8122222784793731</v>
      </c>
      <c r="J314" s="1">
        <v>9.5225926046018241</v>
      </c>
      <c r="K314" s="1">
        <v>9.6193917957512109</v>
      </c>
      <c r="L314" s="1">
        <v>9.227338675529726</v>
      </c>
      <c r="M314" s="1">
        <v>8.9886206922859984</v>
      </c>
      <c r="N314" s="1">
        <v>9.4099447892667367</v>
      </c>
    </row>
    <row r="315" spans="2:14" x14ac:dyDescent="0.4">
      <c r="B315">
        <v>9</v>
      </c>
      <c r="C315">
        <v>2024</v>
      </c>
      <c r="D315" t="s">
        <v>314</v>
      </c>
      <c r="E315" s="1">
        <v>9.5572164918958524</v>
      </c>
      <c r="F315" s="1">
        <v>9.7477477391560878</v>
      </c>
      <c r="G315" s="1">
        <v>9.4717877350705955</v>
      </c>
      <c r="H315" s="1">
        <v>9.5220618493778186</v>
      </c>
      <c r="I315" s="1">
        <v>9.1958139774411229</v>
      </c>
      <c r="J315" s="1">
        <v>9.5743852404297378</v>
      </c>
      <c r="K315" s="1">
        <v>9.7871621234996891</v>
      </c>
      <c r="L315" s="1">
        <v>9.368303656578064</v>
      </c>
      <c r="M315" s="1">
        <v>9.3033333884345168</v>
      </c>
      <c r="N315" s="1">
        <v>9.5418364010589549</v>
      </c>
    </row>
    <row r="316" spans="2:14" x14ac:dyDescent="0.4">
      <c r="B316">
        <v>10</v>
      </c>
      <c r="C316">
        <v>2024</v>
      </c>
      <c r="D316" t="s">
        <v>314</v>
      </c>
      <c r="E316" s="1">
        <v>9.3764552358371116</v>
      </c>
      <c r="F316" s="1">
        <v>9.4323225759690814</v>
      </c>
      <c r="G316" s="1">
        <v>9.2262443568372081</v>
      </c>
      <c r="H316" s="1">
        <v>9.3153103664003574</v>
      </c>
      <c r="I316" s="1">
        <v>9.0312932030907991</v>
      </c>
      <c r="J316" s="1">
        <v>9.3916235575956453</v>
      </c>
      <c r="K316" s="1">
        <v>9.5880499744415282</v>
      </c>
      <c r="L316" s="1">
        <v>9.1763684172379349</v>
      </c>
      <c r="M316" s="1">
        <v>9.0595455747662168</v>
      </c>
      <c r="N316" s="1">
        <v>9.3296416764296719</v>
      </c>
    </row>
    <row r="317" spans="2:14" x14ac:dyDescent="0.4">
      <c r="B317">
        <v>11</v>
      </c>
      <c r="C317">
        <v>2024</v>
      </c>
      <c r="D317" t="s">
        <v>314</v>
      </c>
      <c r="E317" s="1">
        <v>9.2247272014617927</v>
      </c>
      <c r="F317" s="1">
        <v>9.3447540705321259</v>
      </c>
      <c r="G317" s="1">
        <v>9.0699999982660469</v>
      </c>
      <c r="H317" s="1">
        <v>9.2862280293514861</v>
      </c>
      <c r="I317" s="1">
        <v>8.9170236814589732</v>
      </c>
      <c r="J317" s="1">
        <v>9.3023880346497485</v>
      </c>
      <c r="K317" s="1">
        <v>9.4848299156240863</v>
      </c>
      <c r="L317" s="1">
        <v>9.0748350751268987</v>
      </c>
      <c r="M317" s="1">
        <v>8.9587232508557904</v>
      </c>
      <c r="N317" s="1">
        <v>9.2258943583290822</v>
      </c>
    </row>
    <row r="318" spans="2:14" x14ac:dyDescent="0.4">
      <c r="B318">
        <v>12</v>
      </c>
      <c r="C318">
        <v>2024</v>
      </c>
      <c r="D318" t="s">
        <v>314</v>
      </c>
      <c r="E318" s="1">
        <v>9.0601878009491692</v>
      </c>
      <c r="F318" s="1">
        <v>9.2547057977243625</v>
      </c>
      <c r="G318" s="1">
        <v>8.9257953708822075</v>
      </c>
      <c r="H318" s="1">
        <v>9.1290517346612337</v>
      </c>
      <c r="I318" s="1">
        <v>8.7824999094009399</v>
      </c>
      <c r="J318" s="1">
        <v>9.1401878909060823</v>
      </c>
      <c r="K318" s="1">
        <v>9.3480981639557825</v>
      </c>
      <c r="L318" s="1">
        <v>8.9430068622935899</v>
      </c>
      <c r="M318" s="1">
        <v>8.8339023822691374</v>
      </c>
      <c r="N318" s="1">
        <v>9.0865660724212098</v>
      </c>
    </row>
    <row r="319" spans="2:14" x14ac:dyDescent="0.4">
      <c r="B319">
        <v>1</v>
      </c>
      <c r="C319">
        <v>2025</v>
      </c>
      <c r="D319" t="s">
        <v>314</v>
      </c>
      <c r="E319" s="1">
        <v>9.4530258319474676</v>
      </c>
      <c r="F319" s="1">
        <v>9.6670945463953792</v>
      </c>
      <c r="G319" s="1">
        <v>9.3305936578201916</v>
      </c>
      <c r="H319" s="1">
        <v>9.5455245171393539</v>
      </c>
      <c r="I319" s="1">
        <v>9.234189278370625</v>
      </c>
      <c r="J319" s="1">
        <v>9.5517273007017192</v>
      </c>
      <c r="K319" s="1">
        <v>9.7264766940181104</v>
      </c>
      <c r="L319" s="1">
        <v>9.4353750944137573</v>
      </c>
      <c r="M319" s="1">
        <v>9.2891490408714787</v>
      </c>
      <c r="N319" s="1">
        <v>9.5014322070293247</v>
      </c>
    </row>
    <row r="320" spans="2:14" x14ac:dyDescent="0.4">
      <c r="B320">
        <v>2</v>
      </c>
      <c r="C320">
        <v>2025</v>
      </c>
      <c r="D320" t="s">
        <v>314</v>
      </c>
      <c r="E320" s="1">
        <v>9.4843636296012193</v>
      </c>
      <c r="F320" s="1">
        <v>9.6093161411774464</v>
      </c>
      <c r="G320" s="1">
        <v>9.3526011836322063</v>
      </c>
      <c r="H320" s="1">
        <v>9.5324369158063629</v>
      </c>
      <c r="I320" s="1">
        <v>9.264107346534729</v>
      </c>
      <c r="J320" s="1">
        <v>9.5827161441614592</v>
      </c>
      <c r="K320" s="1">
        <v>9.7139130882594902</v>
      </c>
      <c r="L320" s="1">
        <v>9.4707693442320213</v>
      </c>
      <c r="M320" s="1">
        <v>9.3266667260064011</v>
      </c>
      <c r="N320" s="1">
        <v>9.5183113465050067</v>
      </c>
    </row>
    <row r="321" spans="2:14" x14ac:dyDescent="0.4">
      <c r="B321">
        <v>3</v>
      </c>
      <c r="C321">
        <v>2025</v>
      </c>
      <c r="D321" t="s">
        <v>314</v>
      </c>
      <c r="E321" s="1">
        <v>9.1136364320818881</v>
      </c>
      <c r="F321" s="1">
        <v>9.2586086604906157</v>
      </c>
      <c r="G321" s="1">
        <v>8.9556395508522204</v>
      </c>
      <c r="H321" s="1">
        <v>9.2510714701243817</v>
      </c>
      <c r="I321" s="1">
        <v>8.8917460971408424</v>
      </c>
      <c r="J321" s="1">
        <v>9.1888560861679025</v>
      </c>
      <c r="K321" s="1">
        <v>9.2995946342880664</v>
      </c>
      <c r="L321" s="1">
        <v>9.0741406455636024</v>
      </c>
      <c r="M321" s="1">
        <v>8.9062789872635246</v>
      </c>
      <c r="N321" s="1">
        <v>9.1333386408346779</v>
      </c>
    </row>
    <row r="322" spans="2:14" x14ac:dyDescent="0.4">
      <c r="B322">
        <v>4</v>
      </c>
      <c r="C322">
        <v>2025</v>
      </c>
      <c r="D322" t="s">
        <v>314</v>
      </c>
      <c r="E322" s="1">
        <v>9.475775149441505</v>
      </c>
      <c r="F322" s="1">
        <v>9.6568919130273763</v>
      </c>
      <c r="G322" s="1">
        <v>9.3265115826628922</v>
      </c>
      <c r="H322" s="1">
        <v>9.6922819150374231</v>
      </c>
      <c r="I322" s="1">
        <v>9.1701408036997627</v>
      </c>
      <c r="J322" s="1">
        <v>9.5312426019702432</v>
      </c>
      <c r="K322" s="1">
        <v>9.6375490356894105</v>
      </c>
      <c r="L322" s="1">
        <v>9.4013043590213936</v>
      </c>
      <c r="M322" s="1">
        <v>9.1508889092339416</v>
      </c>
      <c r="N322" s="1">
        <v>9.4935793983137629</v>
      </c>
    </row>
    <row r="323" spans="2:14" x14ac:dyDescent="0.4">
      <c r="B323">
        <v>5</v>
      </c>
      <c r="C323">
        <v>2025</v>
      </c>
      <c r="D323" t="s">
        <v>314</v>
      </c>
      <c r="E323" s="1">
        <v>9.7876032758350213</v>
      </c>
      <c r="F323" s="1">
        <v>9.9859482173261949</v>
      </c>
      <c r="G323" s="1">
        <v>9.6764893024525751</v>
      </c>
      <c r="H323" s="1">
        <v>10.005892864295415</v>
      </c>
      <c r="I323" s="1">
        <v>9.4379999955495197</v>
      </c>
      <c r="J323" s="1">
        <v>9.9182196566552836</v>
      </c>
      <c r="K323" s="1">
        <v>10.024459374917518</v>
      </c>
      <c r="L323" s="1">
        <v>9.70960932970047</v>
      </c>
      <c r="M323" s="1">
        <v>9.3718181089921426</v>
      </c>
      <c r="N323" s="1">
        <v>9.8274360526725353</v>
      </c>
    </row>
    <row r="324" spans="2:14" x14ac:dyDescent="0.4">
      <c r="B324">
        <v>6</v>
      </c>
      <c r="C324">
        <v>2025</v>
      </c>
      <c r="D324" t="s">
        <v>314</v>
      </c>
      <c r="E324" s="1">
        <v>9.717335881413641</v>
      </c>
      <c r="F324" s="1">
        <v>9.9201709796220836</v>
      </c>
      <c r="G324" s="1">
        <v>9.6436273817922551</v>
      </c>
      <c r="H324" s="1">
        <v>9.9291964258466461</v>
      </c>
      <c r="I324" s="1">
        <v>9.3667307817018948</v>
      </c>
      <c r="J324" s="1">
        <v>9.8666915219955751</v>
      </c>
      <c r="K324" s="1">
        <v>9.9734731548560589</v>
      </c>
      <c r="L324" s="1">
        <v>9.6564383768055553</v>
      </c>
      <c r="M324" s="1">
        <v>9.2834482192993182</v>
      </c>
      <c r="N324" s="1">
        <v>9.773180827883337</v>
      </c>
    </row>
    <row r="325" spans="2:14" x14ac:dyDescent="0.4">
      <c r="B325">
        <v>7</v>
      </c>
      <c r="C325">
        <v>2025</v>
      </c>
      <c r="D325" t="s">
        <v>314</v>
      </c>
      <c r="E325" s="1">
        <v>9.4091053892629208</v>
      </c>
      <c r="F325" s="1">
        <v>9.6665772431648822</v>
      </c>
      <c r="G325" s="1">
        <v>9.39860554425365</v>
      </c>
      <c r="H325" s="1">
        <v>9.6829709453859198</v>
      </c>
      <c r="I325" s="1">
        <v>9.1390666580200222</v>
      </c>
      <c r="J325" s="1">
        <v>9.6124516117957324</v>
      </c>
      <c r="K325" s="1">
        <v>9.7223404722010844</v>
      </c>
      <c r="L325" s="1">
        <v>9.3228829014408703</v>
      </c>
      <c r="M325" s="1">
        <v>8.9879999160766602</v>
      </c>
      <c r="N325" s="1">
        <v>9.5052101815582084</v>
      </c>
    </row>
    <row r="326" spans="2:14" x14ac:dyDescent="0.4">
      <c r="B326">
        <v>8</v>
      </c>
      <c r="C326">
        <v>2025</v>
      </c>
      <c r="D326" t="s">
        <v>314</v>
      </c>
      <c r="E326" s="1">
        <v>9.5049615163069507</v>
      </c>
      <c r="F326" s="1">
        <v>9.6939495711767378</v>
      </c>
      <c r="G326" s="1">
        <v>9.4516256125689733</v>
      </c>
      <c r="H326" s="1">
        <v>9.5869090860540211</v>
      </c>
      <c r="I326" s="1">
        <v>9.8679544925689662</v>
      </c>
      <c r="J326" s="1">
        <v>9.8422077641342618</v>
      </c>
      <c r="K326" s="1">
        <v>9.9222368127421312</v>
      </c>
      <c r="L326" s="1">
        <v>9.5485576024422283</v>
      </c>
      <c r="M326" s="1">
        <v>9.0995833079020176</v>
      </c>
      <c r="N326" s="1">
        <v>9.6435204240543513</v>
      </c>
    </row>
    <row r="327" spans="2:14" x14ac:dyDescent="0.4">
      <c r="B327">
        <v>9</v>
      </c>
      <c r="C327">
        <v>2025</v>
      </c>
      <c r="D327" t="s">
        <v>316</v>
      </c>
      <c r="E327" s="1">
        <v>9.3455814169358842</v>
      </c>
      <c r="F327" s="1">
        <v>9.5400970329358739</v>
      </c>
      <c r="G327" s="1">
        <v>9.3012019716776333</v>
      </c>
      <c r="H327" s="1">
        <v>9.3478205509674854</v>
      </c>
      <c r="I327" s="1">
        <v>9.1410988398960651</v>
      </c>
      <c r="J327" s="1">
        <v>9.4967785169614238</v>
      </c>
      <c r="K327" s="1">
        <v>9.6739156849413028</v>
      </c>
      <c r="L327" s="1">
        <v>9.3707382470969378</v>
      </c>
      <c r="M327" s="1">
        <v>9.141698099532217</v>
      </c>
      <c r="N327" s="1">
        <v>9.4060327687494443</v>
      </c>
    </row>
    <row r="328" spans="2:14" x14ac:dyDescent="0.4">
      <c r="B328">
        <v>10</v>
      </c>
      <c r="C328">
        <v>2025</v>
      </c>
      <c r="D328" t="s">
        <v>316</v>
      </c>
      <c r="E328" s="1">
        <v>9.3203125655651089</v>
      </c>
      <c r="F328" s="1">
        <v>9.5688195096121902</v>
      </c>
      <c r="G328" s="1">
        <v>9.2840079542190317</v>
      </c>
      <c r="H328" s="1">
        <v>9.442824414668193</v>
      </c>
      <c r="I328" s="1">
        <v>9.2341352548814353</v>
      </c>
      <c r="J328" s="1">
        <v>9.4676485085251318</v>
      </c>
      <c r="K328" s="1">
        <v>9.6128638316767869</v>
      </c>
      <c r="L328" s="1">
        <v>9.3818085548725527</v>
      </c>
      <c r="M328" s="1">
        <v>9.2321621405111784</v>
      </c>
      <c r="N328" s="1">
        <v>9.4053577312286851</v>
      </c>
    </row>
    <row r="329" spans="2:14" x14ac:dyDescent="0.4">
      <c r="B329">
        <v>11</v>
      </c>
      <c r="C329">
        <v>2025</v>
      </c>
      <c r="D329" t="s">
        <v>316</v>
      </c>
      <c r="E329" s="1">
        <v>10.202269238692065</v>
      </c>
      <c r="F329" s="1">
        <v>10.426250006471363</v>
      </c>
      <c r="G329" s="1">
        <v>10.146666578218049</v>
      </c>
      <c r="H329" s="1">
        <v>10.361478266508685</v>
      </c>
      <c r="I329" s="1">
        <v>10.103411797916193</v>
      </c>
      <c r="J329" s="1">
        <v>10.281323517070099</v>
      </c>
      <c r="K329" s="1">
        <v>10.488618449160928</v>
      </c>
      <c r="L329" s="1">
        <v>10.221388816833496</v>
      </c>
      <c r="M329" s="1">
        <v>10.096922996716614</v>
      </c>
      <c r="N329" s="1">
        <v>10.266584987541261</v>
      </c>
    </row>
    <row r="330" spans="2:14" x14ac:dyDescent="0.4">
      <c r="B330">
        <v>12</v>
      </c>
      <c r="C330">
        <v>2025</v>
      </c>
      <c r="D330" t="s">
        <v>316</v>
      </c>
      <c r="E330" s="1">
        <v>9.6126234884615283</v>
      </c>
      <c r="F330" s="1">
        <v>9.9141379257728293</v>
      </c>
      <c r="G330" s="1">
        <v>9.577936543358696</v>
      </c>
      <c r="H330" s="1">
        <v>9.787210905633005</v>
      </c>
      <c r="I330" s="1">
        <v>9.5531645424758338</v>
      </c>
      <c r="J330" s="1">
        <v>9.6831764165092906</v>
      </c>
      <c r="K330" s="1">
        <v>9.9173953211584749</v>
      </c>
      <c r="L330" s="1">
        <v>9.6231285127181589</v>
      </c>
      <c r="M330" s="1">
        <v>9.547714342389785</v>
      </c>
      <c r="N330" s="1">
        <v>9.6971620057290533</v>
      </c>
    </row>
    <row r="331" spans="2:14" x14ac:dyDescent="0.4">
      <c r="B331">
        <v>1</v>
      </c>
      <c r="C331">
        <v>2026</v>
      </c>
      <c r="D331" t="s">
        <v>316</v>
      </c>
      <c r="E331" s="1">
        <v>9.4865475911942738</v>
      </c>
      <c r="F331" s="1">
        <v>9.8221929449784131</v>
      </c>
      <c r="G331" s="1">
        <v>9.4351019859313965</v>
      </c>
      <c r="H331" s="1">
        <v>9.7210783864937582</v>
      </c>
      <c r="I331" s="1">
        <v>9.3299999887293037</v>
      </c>
      <c r="J331" s="1">
        <v>9.5502984950791543</v>
      </c>
      <c r="K331" s="1">
        <v>9.8116216723983367</v>
      </c>
      <c r="L331" s="1">
        <v>9.464444392257267</v>
      </c>
      <c r="M331" s="1">
        <v>9.3200001144409175</v>
      </c>
      <c r="N331" s="1">
        <v>9.5662567458776007</v>
      </c>
    </row>
    <row r="332" spans="2:14" x14ac:dyDescent="0.4">
      <c r="B332">
        <v>2</v>
      </c>
      <c r="C332">
        <v>2026</v>
      </c>
      <c r="D332" t="s">
        <v>316</v>
      </c>
      <c r="E332" s="1">
        <v>10.187603229333551</v>
      </c>
      <c r="F332" s="1">
        <v>10.506486420158867</v>
      </c>
      <c r="G332" s="1">
        <v>10.123124927282335</v>
      </c>
      <c r="H332" s="1">
        <v>10.392621364408329</v>
      </c>
      <c r="I332" s="1">
        <v>10.00928568840027</v>
      </c>
      <c r="J332" s="1">
        <v>10.209734851663766</v>
      </c>
      <c r="K332" s="1">
        <v>10.491183376876565</v>
      </c>
      <c r="L332" s="1">
        <v>10.066893938815959</v>
      </c>
      <c r="M332" s="1">
        <v>10.025925848219124</v>
      </c>
      <c r="N332" s="1">
        <v>10.242384219611134</v>
      </c>
    </row>
    <row r="333" spans="2:14" x14ac:dyDescent="0.4">
      <c r="B333">
        <v>3</v>
      </c>
      <c r="C333">
        <v>2026</v>
      </c>
      <c r="D333" t="s">
        <v>316</v>
      </c>
      <c r="E333" s="1">
        <v>10.708038498805118</v>
      </c>
      <c r="F333" s="1">
        <v>10.944869514133622</v>
      </c>
      <c r="G333" s="1">
        <v>10.629607934577793</v>
      </c>
      <c r="H333" s="1">
        <v>10.860707080725478</v>
      </c>
      <c r="I333" s="1">
        <v>10.509852984372309</v>
      </c>
      <c r="J333" s="1">
        <v>10.755653861852792</v>
      </c>
      <c r="K333" s="1">
        <v>10.989733352661133</v>
      </c>
      <c r="L333" s="1">
        <v>10.581470601698932</v>
      </c>
      <c r="M333" s="1">
        <v>10.530937582254412</v>
      </c>
      <c r="N333" s="1">
        <v>10.741744741572353</v>
      </c>
    </row>
    <row r="334" spans="2:14" x14ac:dyDescent="0.4">
      <c r="B334">
        <v>4</v>
      </c>
      <c r="C334">
        <v>2026</v>
      </c>
      <c r="D334" t="s">
        <v>316</v>
      </c>
      <c r="E334" s="1">
        <v>10.656304386091531</v>
      </c>
      <c r="F334" s="1">
        <v>10.923472225666044</v>
      </c>
      <c r="G334" s="1">
        <v>10.582313702153224</v>
      </c>
      <c r="H334" s="1">
        <v>10.91464000701904</v>
      </c>
      <c r="I334" s="1">
        <v>10.42493829609435</v>
      </c>
      <c r="J334" s="1">
        <v>10.702682939971366</v>
      </c>
      <c r="K334" s="1">
        <v>10.923809501102991</v>
      </c>
      <c r="L334" s="1">
        <v>10.529485762459892</v>
      </c>
      <c r="M334" s="1">
        <v>10.471714319501608</v>
      </c>
      <c r="N334" s="1">
        <v>10.701611951571794</v>
      </c>
    </row>
    <row r="335" spans="2:14" x14ac:dyDescent="0.4">
      <c r="B335">
        <v>5</v>
      </c>
      <c r="C335">
        <v>2026</v>
      </c>
      <c r="D335" t="s">
        <v>316</v>
      </c>
      <c r="E335" s="1">
        <v>11.026821720507717</v>
      </c>
      <c r="F335" s="1">
        <v>11.265258616414565</v>
      </c>
      <c r="G335" s="1">
        <v>10.894901878693526</v>
      </c>
      <c r="H335" s="1">
        <v>11.185051505098642</v>
      </c>
      <c r="I335" s="1">
        <v>10.776799907684335</v>
      </c>
      <c r="J335" s="1">
        <v>11.066588229759066</v>
      </c>
      <c r="K335" s="1">
        <v>11.278188007789979</v>
      </c>
      <c r="L335" s="1">
        <v>10.821344527877677</v>
      </c>
      <c r="M335" s="1">
        <v>10.77522726492449</v>
      </c>
      <c r="N335" s="1">
        <v>11.029180315674328</v>
      </c>
    </row>
    <row r="336" spans="2:14" x14ac:dyDescent="0.4">
      <c r="B336">
        <v>6</v>
      </c>
      <c r="C336">
        <v>2026</v>
      </c>
      <c r="D336" t="s">
        <v>316</v>
      </c>
      <c r="E336" s="1">
        <v>10.409881331703881</v>
      </c>
      <c r="F336" s="1">
        <v>10.730180113165231</v>
      </c>
      <c r="G336" s="1">
        <v>10.35818626833897</v>
      </c>
      <c r="H336" s="1">
        <v>10.714021724203359</v>
      </c>
      <c r="I336" s="1">
        <v>10.155833276112871</v>
      </c>
      <c r="J336" s="1">
        <v>10.461031762380449</v>
      </c>
      <c r="K336" s="1">
        <v>10.692916682788304</v>
      </c>
      <c r="L336" s="1">
        <v>10.307142754963465</v>
      </c>
      <c r="M336" s="1">
        <v>10.109642914363318</v>
      </c>
      <c r="N336" s="1">
        <v>10.467522903319892</v>
      </c>
    </row>
    <row r="337" spans="2:14" x14ac:dyDescent="0.4">
      <c r="B337">
        <v>7</v>
      </c>
      <c r="C337">
        <v>2026</v>
      </c>
      <c r="D337" t="s">
        <v>316</v>
      </c>
      <c r="E337" s="1">
        <v>11.101606490963794</v>
      </c>
      <c r="F337" s="1">
        <v>11.402463760928834</v>
      </c>
      <c r="G337" s="1">
        <v>11.030080312705902</v>
      </c>
      <c r="H337" s="1">
        <v>11.5094962771848</v>
      </c>
      <c r="I337" s="1">
        <v>10.729620185079455</v>
      </c>
      <c r="J337" s="1">
        <v>11.231870943500152</v>
      </c>
      <c r="K337" s="1">
        <v>11.369899467008196</v>
      </c>
      <c r="L337" s="1">
        <v>10.942185881359334</v>
      </c>
      <c r="M337" s="1">
        <v>10.613181894475758</v>
      </c>
      <c r="N337" s="1">
        <v>11.158790984101602</v>
      </c>
    </row>
    <row r="338" spans="2:14" x14ac:dyDescent="0.4">
      <c r="B338">
        <v>8</v>
      </c>
      <c r="C338">
        <v>2026</v>
      </c>
      <c r="D338" t="s">
        <v>316</v>
      </c>
      <c r="E338" s="1">
        <v>11.479396499436476</v>
      </c>
      <c r="F338" s="1">
        <v>11.752803811403078</v>
      </c>
      <c r="G338" s="1">
        <v>11.374700093269347</v>
      </c>
      <c r="H338" s="1">
        <v>11.786695729131287</v>
      </c>
      <c r="I338" s="1">
        <v>11.090491685710969</v>
      </c>
      <c r="J338" s="1">
        <v>11.558782594100288</v>
      </c>
      <c r="K338" s="1">
        <v>11.584908023202345</v>
      </c>
      <c r="L338" s="1">
        <v>11.311168918361908</v>
      </c>
      <c r="M338" s="1">
        <v>10.836857141767236</v>
      </c>
      <c r="N338" s="1">
        <v>11.484787998331816</v>
      </c>
    </row>
  </sheetData>
  <sheetProtection sheet="1" objects="1" scenarios="1"/>
  <sortState xmlns:xlrd2="http://schemas.microsoft.com/office/spreadsheetml/2017/richdata2" ref="B315:N326">
    <sortCondition ref="C315:C326"/>
  </sortState>
  <phoneticPr fontId="3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341"/>
  <sheetViews>
    <sheetView topLeftCell="B1" workbookViewId="0">
      <pane ySplit="2" topLeftCell="A306" activePane="bottomLeft" state="frozen"/>
      <selection activeCell="B1" sqref="B1"/>
      <selection pane="bottomLeft" activeCell="Q306" sqref="Q306"/>
    </sheetView>
  </sheetViews>
  <sheetFormatPr defaultRowHeight="14.6" x14ac:dyDescent="0.4"/>
  <cols>
    <col min="1" max="1" width="0" hidden="1" customWidth="1"/>
    <col min="2" max="2" width="6.84375" bestFit="1" customWidth="1"/>
    <col min="3" max="3" width="5" bestFit="1" customWidth="1"/>
    <col min="4" max="4" width="14.3046875" bestFit="1" customWidth="1"/>
    <col min="5" max="5" width="7.3046875" style="1" bestFit="1" customWidth="1"/>
    <col min="6" max="6" width="11.3046875" style="1" bestFit="1" customWidth="1"/>
    <col min="7" max="7" width="12.23046875" style="1" bestFit="1" customWidth="1"/>
    <col min="8" max="8" width="9.84375" style="1" bestFit="1" customWidth="1"/>
    <col min="9" max="9" width="10.3046875" style="1" bestFit="1" customWidth="1"/>
    <col min="10" max="10" width="13.07421875" style="1" bestFit="1" customWidth="1"/>
    <col min="11" max="11" width="9.84375" style="1" bestFit="1" customWidth="1"/>
    <col min="12" max="12" width="10.3046875" style="1" bestFit="1" customWidth="1"/>
    <col min="13" max="13" width="12.3046875" style="1" bestFit="1" customWidth="1"/>
    <col min="14" max="14" width="10.3046875" style="1" customWidth="1"/>
  </cols>
  <sheetData>
    <row r="1" spans="2:14" x14ac:dyDescent="0.4">
      <c r="E1" s="4">
        <f>'Seasonality Graphs'!Z29</f>
        <v>0</v>
      </c>
      <c r="F1" s="4">
        <f>'Seasonality Graphs'!Z32</f>
        <v>0</v>
      </c>
      <c r="G1" s="4">
        <f>'Seasonality Graphs'!Z28</f>
        <v>0</v>
      </c>
      <c r="H1" s="4">
        <f>'Seasonality Graphs'!Z31</f>
        <v>0</v>
      </c>
      <c r="I1" s="4">
        <f>'Seasonality Graphs'!Z25</f>
        <v>0</v>
      </c>
      <c r="J1" s="4">
        <f>'Seasonality Graphs'!Z30</f>
        <v>0</v>
      </c>
      <c r="K1" s="4">
        <f>'Seasonality Graphs'!Z33</f>
        <v>0</v>
      </c>
      <c r="L1" s="4">
        <f>'Seasonality Graphs'!Z27</f>
        <v>0</v>
      </c>
      <c r="M1" s="4">
        <f>'Seasonality Graphs'!Z26</f>
        <v>0</v>
      </c>
      <c r="N1" s="4">
        <f>'Seasonality Graphs'!Z24</f>
        <v>1</v>
      </c>
    </row>
    <row r="2" spans="2:14" x14ac:dyDescent="0.4">
      <c r="B2" t="s">
        <v>11</v>
      </c>
      <c r="C2" t="s">
        <v>12</v>
      </c>
      <c r="D2" t="s">
        <v>0</v>
      </c>
      <c r="E2" s="1" t="s">
        <v>1</v>
      </c>
      <c r="F2" s="1" t="s">
        <v>2</v>
      </c>
      <c r="G2" s="1" t="s">
        <v>13</v>
      </c>
      <c r="H2" s="1" t="s">
        <v>3</v>
      </c>
      <c r="I2" s="1" t="s">
        <v>4</v>
      </c>
      <c r="J2" s="1" t="s">
        <v>5</v>
      </c>
      <c r="K2" s="1" t="s">
        <v>6</v>
      </c>
      <c r="L2" s="1" t="s">
        <v>7</v>
      </c>
      <c r="M2" s="1" t="s">
        <v>8</v>
      </c>
      <c r="N2" s="1" t="s">
        <v>9</v>
      </c>
    </row>
    <row r="3" spans="2:14" x14ac:dyDescent="0.4">
      <c r="B3">
        <v>6</v>
      </c>
      <c r="C3">
        <v>1998</v>
      </c>
      <c r="D3" t="s">
        <v>14</v>
      </c>
    </row>
    <row r="4" spans="2:14" x14ac:dyDescent="0.4">
      <c r="B4">
        <v>7</v>
      </c>
      <c r="C4">
        <v>1998</v>
      </c>
      <c r="D4" t="s">
        <v>14</v>
      </c>
    </row>
    <row r="5" spans="2:14" x14ac:dyDescent="0.4">
      <c r="B5">
        <v>8</v>
      </c>
      <c r="C5">
        <v>1998</v>
      </c>
      <c r="D5" t="s">
        <v>14</v>
      </c>
    </row>
    <row r="6" spans="2:14" x14ac:dyDescent="0.4">
      <c r="B6">
        <v>9</v>
      </c>
      <c r="C6">
        <v>1998</v>
      </c>
      <c r="D6" t="s">
        <v>14</v>
      </c>
      <c r="E6" s="1">
        <v>2.3969643201146824</v>
      </c>
      <c r="F6" s="1">
        <v>2.4271428755351474</v>
      </c>
      <c r="G6" s="1">
        <v>2.3182758750586681</v>
      </c>
      <c r="H6" s="1">
        <v>2.3322222005753295</v>
      </c>
      <c r="I6" s="1">
        <v>2.2758823282578411</v>
      </c>
      <c r="J6" s="1">
        <v>2.3754054404593807</v>
      </c>
      <c r="K6" s="1">
        <v>2.2900000254313171</v>
      </c>
      <c r="L6" s="1">
        <v>2.3277027316995573</v>
      </c>
      <c r="M6" s="1">
        <v>2.2974073975174516</v>
      </c>
      <c r="N6" s="1">
        <v>2.3466464803676415</v>
      </c>
    </row>
    <row r="7" spans="2:14" x14ac:dyDescent="0.4">
      <c r="B7">
        <v>10</v>
      </c>
      <c r="C7">
        <v>1998</v>
      </c>
      <c r="D7" t="s">
        <v>14</v>
      </c>
      <c r="E7" s="1">
        <v>2.7738356361650442</v>
      </c>
      <c r="F7" s="1">
        <v>2.8265000025431317</v>
      </c>
      <c r="G7" s="1">
        <v>2.660400009155274</v>
      </c>
      <c r="H7" s="1">
        <v>2.6943373306688057</v>
      </c>
      <c r="I7" s="1">
        <v>2.6445097783032581</v>
      </c>
      <c r="J7" s="1">
        <v>2.7634899424226496</v>
      </c>
      <c r="K7" s="1">
        <v>2.6818182089112024</v>
      </c>
      <c r="L7" s="1">
        <v>2.7126262814107562</v>
      </c>
      <c r="M7" s="1">
        <v>2.6561111013094587</v>
      </c>
      <c r="N7" s="1">
        <v>2.7224477664748234</v>
      </c>
    </row>
    <row r="8" spans="2:14" x14ac:dyDescent="0.4">
      <c r="B8">
        <v>11</v>
      </c>
      <c r="C8">
        <v>1998</v>
      </c>
      <c r="D8" t="s">
        <v>14</v>
      </c>
      <c r="E8" s="1">
        <v>2.8616901350692965</v>
      </c>
      <c r="F8" s="1">
        <v>2.8646428542477751</v>
      </c>
      <c r="G8" s="1">
        <v>2.7515068413460093</v>
      </c>
      <c r="H8" s="1">
        <v>2.7939189156970468</v>
      </c>
      <c r="I8" s="1">
        <v>2.7315686263290107</v>
      </c>
      <c r="J8" s="1">
        <v>2.8395035537422126</v>
      </c>
      <c r="K8" s="1">
        <v>2.7897727218541233</v>
      </c>
      <c r="L8" s="1">
        <v>2.7767021047308091</v>
      </c>
      <c r="M8" s="1">
        <v>2.7405714307512556</v>
      </c>
      <c r="N8" s="1">
        <v>2.8021439707521729</v>
      </c>
    </row>
    <row r="9" spans="2:14" x14ac:dyDescent="0.4">
      <c r="B9">
        <v>12</v>
      </c>
      <c r="C9">
        <v>1998</v>
      </c>
      <c r="D9" t="s">
        <v>14</v>
      </c>
      <c r="E9" s="1">
        <v>2.7828294854415092</v>
      </c>
      <c r="F9" s="1">
        <v>2.7357513904571533</v>
      </c>
      <c r="G9" s="1">
        <v>2.6866060256958009</v>
      </c>
      <c r="H9" s="1">
        <v>2.6922864312107122</v>
      </c>
      <c r="I9" s="1">
        <v>2.6857666900192481</v>
      </c>
      <c r="J9" s="1">
        <v>2.7369150692416775</v>
      </c>
      <c r="K9" s="1">
        <v>2.6717557677855859</v>
      </c>
      <c r="L9" s="1">
        <v>2.6678936568173501</v>
      </c>
      <c r="M9" s="1">
        <v>2.6349208156267805</v>
      </c>
      <c r="N9" s="1">
        <v>2.707268158118882</v>
      </c>
    </row>
    <row r="10" spans="2:14" x14ac:dyDescent="0.4">
      <c r="B10">
        <v>1</v>
      </c>
      <c r="C10">
        <v>1999</v>
      </c>
      <c r="D10" t="s">
        <v>14</v>
      </c>
      <c r="E10" s="1">
        <v>2.7718919096766292</v>
      </c>
      <c r="F10" s="1">
        <v>2.7221428922244493</v>
      </c>
      <c r="G10" s="1">
        <v>2.6788311840651868</v>
      </c>
      <c r="H10" s="1">
        <v>2.6872289353106398</v>
      </c>
      <c r="I10" s="1">
        <v>2.6900000297106237</v>
      </c>
      <c r="J10" s="1">
        <v>2.7256757165934586</v>
      </c>
      <c r="K10" s="1">
        <v>2.6811627898105352</v>
      </c>
      <c r="L10" s="1">
        <v>2.6645263546391535</v>
      </c>
      <c r="M10" s="1">
        <v>2.6553846078041281</v>
      </c>
      <c r="N10" s="1">
        <v>2.7018441035114842</v>
      </c>
    </row>
    <row r="11" spans="2:14" x14ac:dyDescent="0.4">
      <c r="B11">
        <v>2</v>
      </c>
      <c r="C11">
        <v>1999</v>
      </c>
      <c r="D11" t="s">
        <v>14</v>
      </c>
      <c r="E11" s="1">
        <v>2.5504166516992779</v>
      </c>
      <c r="F11" s="1">
        <v>2.542241347247157</v>
      </c>
      <c r="G11" s="1">
        <v>2.4742856923635896</v>
      </c>
      <c r="H11" s="1">
        <v>2.4915475902103243</v>
      </c>
      <c r="I11" s="1">
        <v>2.4581131890134986</v>
      </c>
      <c r="J11" s="1">
        <v>2.5132025815303027</v>
      </c>
      <c r="K11" s="1">
        <v>2.4951162837272465</v>
      </c>
      <c r="L11" s="1">
        <v>2.4639795726659344</v>
      </c>
      <c r="M11" s="1">
        <v>2.4525640866695295</v>
      </c>
      <c r="N11" s="1">
        <v>2.49645492562163</v>
      </c>
    </row>
    <row r="12" spans="2:14" x14ac:dyDescent="0.4">
      <c r="B12">
        <v>3</v>
      </c>
      <c r="C12">
        <v>1999</v>
      </c>
      <c r="D12" t="s">
        <v>14</v>
      </c>
      <c r="E12" s="1">
        <v>2.5305681797591126</v>
      </c>
      <c r="F12" s="1">
        <v>2.5646052642872461</v>
      </c>
      <c r="G12" s="1">
        <v>2.476530595701568</v>
      </c>
      <c r="H12" s="1">
        <v>2.5153465412630895</v>
      </c>
      <c r="I12" s="1">
        <v>2.4637313316117471</v>
      </c>
      <c r="J12" s="1">
        <v>2.5141578812348215</v>
      </c>
      <c r="K12" s="1">
        <v>2.5020754652203259</v>
      </c>
      <c r="L12" s="1">
        <v>2.4342500110467276</v>
      </c>
      <c r="M12" s="1">
        <v>2.4324000167846678</v>
      </c>
      <c r="N12" s="1">
        <v>2.4951957264828937</v>
      </c>
    </row>
    <row r="13" spans="2:14" x14ac:dyDescent="0.4">
      <c r="B13">
        <v>4</v>
      </c>
      <c r="C13">
        <v>1999</v>
      </c>
      <c r="D13" t="s">
        <v>14</v>
      </c>
      <c r="E13" s="1">
        <v>2.4376388821336956</v>
      </c>
      <c r="F13" s="1">
        <v>2.4751724045852135</v>
      </c>
      <c r="G13" s="1">
        <v>2.3649999844400509</v>
      </c>
      <c r="H13" s="1">
        <v>2.4078571370669772</v>
      </c>
      <c r="I13" s="1">
        <v>2.3460784192178767</v>
      </c>
      <c r="J13" s="1">
        <v>2.4346000035603841</v>
      </c>
      <c r="K13" s="1">
        <v>2.3821951063667868</v>
      </c>
      <c r="L13" s="1">
        <v>2.3196808505565567</v>
      </c>
      <c r="M13" s="1">
        <v>2.2946153909732137</v>
      </c>
      <c r="N13" s="1">
        <v>2.3926616493024322</v>
      </c>
    </row>
    <row r="14" spans="2:14" x14ac:dyDescent="0.4">
      <c r="B14">
        <v>5</v>
      </c>
      <c r="C14">
        <v>1999</v>
      </c>
      <c r="D14" t="s">
        <v>14</v>
      </c>
      <c r="E14" s="1">
        <v>2.3616666440610534</v>
      </c>
      <c r="F14" s="1">
        <v>2.4418604706608971</v>
      </c>
      <c r="G14" s="1">
        <v>2.3005084546945862</v>
      </c>
      <c r="H14" s="1">
        <v>2.3595237996843132</v>
      </c>
      <c r="I14" s="1">
        <v>2.2656410168378778</v>
      </c>
      <c r="J14" s="1">
        <v>2.3494642611060819</v>
      </c>
      <c r="K14" s="1">
        <v>2.3199999793883297</v>
      </c>
      <c r="L14" s="1">
        <v>2.2569863012392228</v>
      </c>
      <c r="M14" s="1">
        <v>2.2206666628519693</v>
      </c>
      <c r="N14" s="1">
        <v>2.3248214154016402</v>
      </c>
    </row>
    <row r="15" spans="2:14" x14ac:dyDescent="0.4">
      <c r="B15">
        <v>6</v>
      </c>
      <c r="C15">
        <v>1999</v>
      </c>
      <c r="D15" t="s">
        <v>16</v>
      </c>
      <c r="E15" s="1">
        <v>2.3823456617049228</v>
      </c>
      <c r="F15" s="1">
        <v>2.4444285699299413</v>
      </c>
      <c r="G15" s="1">
        <v>2.3118279082800748</v>
      </c>
      <c r="H15" s="1">
        <v>2.3605208098888393</v>
      </c>
      <c r="I15" s="1">
        <v>2.2894117341322056</v>
      </c>
      <c r="J15" s="1">
        <v>2.35918914562947</v>
      </c>
      <c r="K15" s="1">
        <v>2.3641818219965156</v>
      </c>
      <c r="L15" s="1">
        <v>2.261818172517887</v>
      </c>
      <c r="M15" s="1">
        <v>2.244255324627491</v>
      </c>
      <c r="N15" s="1">
        <v>2.3370220354374718</v>
      </c>
    </row>
    <row r="16" spans="2:14" x14ac:dyDescent="0.4">
      <c r="B16">
        <v>7</v>
      </c>
      <c r="C16">
        <v>1999</v>
      </c>
      <c r="D16" t="s">
        <v>16</v>
      </c>
      <c r="E16" s="1">
        <v>2.1682089691731474</v>
      </c>
      <c r="F16" s="1">
        <v>2.2979245230836689</v>
      </c>
      <c r="G16" s="1">
        <v>2.1353947582997774</v>
      </c>
      <c r="H16" s="1">
        <v>2.1989285889126005</v>
      </c>
      <c r="I16" s="1">
        <v>2.0970587777156457</v>
      </c>
      <c r="J16" s="1">
        <v>2.1446710872022727</v>
      </c>
      <c r="K16" s="1">
        <v>2.1875000216744165</v>
      </c>
      <c r="L16" s="1">
        <v>2.119659123095599</v>
      </c>
      <c r="M16" s="1">
        <v>2.084857075554984</v>
      </c>
      <c r="N16" s="1">
        <v>2.1580769355480487</v>
      </c>
    </row>
    <row r="17" spans="2:14" x14ac:dyDescent="0.4">
      <c r="B17">
        <v>8</v>
      </c>
      <c r="C17">
        <v>1999</v>
      </c>
      <c r="D17" t="s">
        <v>16</v>
      </c>
      <c r="E17" s="1">
        <v>2.3273845782646765</v>
      </c>
      <c r="F17" s="1">
        <v>2.4601922952211819</v>
      </c>
      <c r="G17" s="1">
        <v>2.3001428195408411</v>
      </c>
      <c r="H17" s="1">
        <v>2.3788157748548615</v>
      </c>
      <c r="I17" s="1">
        <v>2.2531914863180607</v>
      </c>
      <c r="J17" s="1">
        <v>2.3223912577698194</v>
      </c>
      <c r="K17" s="1">
        <v>2.3681818355213511</v>
      </c>
      <c r="L17" s="1">
        <v>2.2977272407575082</v>
      </c>
      <c r="M17" s="1">
        <v>2.2570967674255362</v>
      </c>
      <c r="N17" s="1">
        <v>2.3302291069795573</v>
      </c>
    </row>
    <row r="18" spans="2:14" x14ac:dyDescent="0.4">
      <c r="B18">
        <v>9</v>
      </c>
      <c r="C18">
        <v>1999</v>
      </c>
      <c r="D18" t="s">
        <v>16</v>
      </c>
      <c r="E18" s="1">
        <v>2.3178408931602132</v>
      </c>
      <c r="F18" s="1">
        <v>2.3587096583458687</v>
      </c>
      <c r="G18" s="1">
        <v>2.2828235093285056</v>
      </c>
      <c r="H18" s="1">
        <v>2.3157692161890178</v>
      </c>
      <c r="I18" s="1">
        <v>2.2354545593261719</v>
      </c>
      <c r="J18" s="1">
        <v>2.2893333209885491</v>
      </c>
      <c r="K18" s="1">
        <v>2.2992156720628931</v>
      </c>
      <c r="L18" s="1">
        <v>2.2449532802973953</v>
      </c>
      <c r="M18" s="1">
        <v>2.2372916887203855</v>
      </c>
      <c r="N18" s="1">
        <v>2.2876991077259126</v>
      </c>
    </row>
    <row r="19" spans="2:14" x14ac:dyDescent="0.4">
      <c r="B19">
        <v>10</v>
      </c>
      <c r="C19">
        <v>1999</v>
      </c>
      <c r="D19" t="s">
        <v>16</v>
      </c>
      <c r="E19" s="1">
        <v>2.2389706127783837</v>
      </c>
      <c r="F19" s="1">
        <v>2.2555319501998579</v>
      </c>
      <c r="G19" s="1">
        <v>2.1795714378356927</v>
      </c>
      <c r="H19" s="1">
        <v>2.218461592992147</v>
      </c>
      <c r="I19" s="1">
        <v>2.1559999799728389</v>
      </c>
      <c r="J19" s="1">
        <v>2.1940689843276453</v>
      </c>
      <c r="K19" s="1">
        <v>2.2072093209554988</v>
      </c>
      <c r="L19" s="1">
        <v>2.1495454392649909</v>
      </c>
      <c r="M19" s="1">
        <v>2.1427777343326144</v>
      </c>
      <c r="N19" s="1">
        <v>2.1936320125579836</v>
      </c>
    </row>
    <row r="20" spans="2:14" x14ac:dyDescent="0.4">
      <c r="B20">
        <v>11</v>
      </c>
      <c r="C20">
        <v>1999</v>
      </c>
      <c r="D20" t="s">
        <v>16</v>
      </c>
      <c r="E20" s="1">
        <v>2.2480555938349833</v>
      </c>
      <c r="F20" s="1">
        <v>2.2395454807714987</v>
      </c>
      <c r="G20" s="1">
        <v>2.2067949038285479</v>
      </c>
      <c r="H20" s="1">
        <v>2.2156790539070417</v>
      </c>
      <c r="I20" s="1">
        <v>2.1645833601554236</v>
      </c>
      <c r="J20" s="1">
        <v>2.2054794928798938</v>
      </c>
      <c r="K20" s="1">
        <v>2.1908823602339802</v>
      </c>
      <c r="L20" s="1">
        <v>2.1393478538679038</v>
      </c>
      <c r="M20" s="1">
        <v>2.1524324545989169</v>
      </c>
      <c r="N20" s="1">
        <v>2.1975475010238115</v>
      </c>
    </row>
    <row r="21" spans="2:14" x14ac:dyDescent="0.4">
      <c r="B21">
        <v>12</v>
      </c>
      <c r="C21">
        <v>1999</v>
      </c>
      <c r="D21" t="s">
        <v>16</v>
      </c>
      <c r="E21" s="1">
        <v>2.1823863766410136</v>
      </c>
      <c r="F21" s="1">
        <v>2.1362264111356919</v>
      </c>
      <c r="G21" s="1">
        <v>2.1517171763410472</v>
      </c>
      <c r="H21" s="1">
        <v>2.1135714297391925</v>
      </c>
      <c r="I21" s="1">
        <v>2.1249999923090779</v>
      </c>
      <c r="J21" s="1">
        <v>2.1243529516107897</v>
      </c>
      <c r="K21" s="1">
        <v>2.1397674499556079</v>
      </c>
      <c r="L21" s="1">
        <v>2.0970093424075116</v>
      </c>
      <c r="M21" s="1">
        <v>2.0911363363265996</v>
      </c>
      <c r="N21" s="1">
        <v>2.1292015727589892</v>
      </c>
    </row>
    <row r="22" spans="2:14" x14ac:dyDescent="0.4">
      <c r="B22">
        <v>1</v>
      </c>
      <c r="C22">
        <v>2000</v>
      </c>
      <c r="D22" t="s">
        <v>16</v>
      </c>
      <c r="E22" s="1">
        <v>2.2836111187934875</v>
      </c>
      <c r="F22" s="1">
        <v>2.233695662539938</v>
      </c>
      <c r="G22" s="1">
        <v>2.2419230754558859</v>
      </c>
      <c r="H22" s="1">
        <v>2.2148148071618725</v>
      </c>
      <c r="I22" s="1">
        <v>2.2211764653523765</v>
      </c>
      <c r="J22" s="1">
        <v>2.2243262250372706</v>
      </c>
      <c r="K22" s="1">
        <v>2.2192682812853546</v>
      </c>
      <c r="L22" s="1">
        <v>2.2144185997718986</v>
      </c>
      <c r="M22" s="1">
        <v>2.180789476946781</v>
      </c>
      <c r="N22" s="1">
        <v>2.2281545693942051</v>
      </c>
    </row>
    <row r="23" spans="2:14" x14ac:dyDescent="0.4">
      <c r="B23">
        <v>2</v>
      </c>
      <c r="C23">
        <v>2000</v>
      </c>
      <c r="D23" t="s">
        <v>16</v>
      </c>
      <c r="E23" s="1">
        <v>2.3882638845178814</v>
      </c>
      <c r="F23" s="1">
        <v>2.338020851214726</v>
      </c>
      <c r="G23" s="1">
        <v>2.3418124705553049</v>
      </c>
      <c r="H23" s="1">
        <v>2.3064880938757035</v>
      </c>
      <c r="I23" s="1">
        <v>2.3134042151430814</v>
      </c>
      <c r="J23" s="1">
        <v>2.3535144795542178</v>
      </c>
      <c r="K23" s="1">
        <v>2.2886486246779159</v>
      </c>
      <c r="L23" s="1">
        <v>2.311648909081804</v>
      </c>
      <c r="M23" s="1">
        <v>2.2936110827657905</v>
      </c>
      <c r="N23" s="1">
        <v>2.3322798583492541</v>
      </c>
    </row>
    <row r="24" spans="2:14" x14ac:dyDescent="0.4">
      <c r="B24">
        <v>3</v>
      </c>
      <c r="C24">
        <v>2000</v>
      </c>
      <c r="D24" t="s">
        <v>16</v>
      </c>
      <c r="E24" s="1">
        <v>2.3576470459208774</v>
      </c>
      <c r="F24" s="1">
        <v>2.332631579616613</v>
      </c>
      <c r="G24" s="1">
        <v>2.2960606006660842</v>
      </c>
      <c r="H24" s="1">
        <v>2.2801030960279642</v>
      </c>
      <c r="I24" s="1">
        <v>2.2544444402058921</v>
      </c>
      <c r="J24" s="1">
        <v>2.3151412414292163</v>
      </c>
      <c r="K24" s="1">
        <v>2.2700000026009302</v>
      </c>
      <c r="L24" s="1">
        <v>2.2469724690148589</v>
      </c>
      <c r="M24" s="1">
        <v>2.2135555638207327</v>
      </c>
      <c r="N24" s="1">
        <v>2.2917470636703512</v>
      </c>
    </row>
    <row r="25" spans="2:14" x14ac:dyDescent="0.4">
      <c r="B25">
        <v>4</v>
      </c>
      <c r="C25">
        <v>2000</v>
      </c>
      <c r="D25" t="s">
        <v>16</v>
      </c>
      <c r="E25" s="1">
        <v>2.2947825970857036</v>
      </c>
      <c r="F25" s="1">
        <v>2.2632692410395703</v>
      </c>
      <c r="G25" s="1">
        <v>2.2686249822378159</v>
      </c>
      <c r="H25" s="1">
        <v>2.2257143003599986</v>
      </c>
      <c r="I25" s="1">
        <v>2.238372104112492</v>
      </c>
      <c r="J25" s="1">
        <v>2.2532374241369237</v>
      </c>
      <c r="K25" s="1">
        <v>2.2502940893173218</v>
      </c>
      <c r="L25" s="1">
        <v>2.2195238385881702</v>
      </c>
      <c r="M25" s="1">
        <v>2.2089743858728657</v>
      </c>
      <c r="N25" s="1">
        <v>2.2484455200342031</v>
      </c>
    </row>
    <row r="26" spans="2:14" x14ac:dyDescent="0.4">
      <c r="B26">
        <v>5</v>
      </c>
      <c r="C26">
        <v>2000</v>
      </c>
      <c r="D26" t="s">
        <v>16</v>
      </c>
      <c r="E26" s="1">
        <v>2.4394318271767008</v>
      </c>
      <c r="F26" s="1">
        <v>2.4360317502702991</v>
      </c>
      <c r="G26" s="1">
        <v>2.4308080865879251</v>
      </c>
      <c r="H26" s="1">
        <v>2.4008571465810142</v>
      </c>
      <c r="I26" s="1">
        <v>2.3759999882091174</v>
      </c>
      <c r="J26" s="1">
        <v>2.4071511750997501</v>
      </c>
      <c r="K26" s="1">
        <v>2.4017391360324369</v>
      </c>
      <c r="L26" s="1">
        <v>2.3913392892905647</v>
      </c>
      <c r="M26" s="1">
        <v>2.3635555532243515</v>
      </c>
      <c r="N26" s="1">
        <v>2.4079745274440496</v>
      </c>
    </row>
    <row r="27" spans="2:14" x14ac:dyDescent="0.4">
      <c r="B27">
        <v>6</v>
      </c>
      <c r="C27">
        <v>2000</v>
      </c>
      <c r="D27" t="s">
        <v>18</v>
      </c>
      <c r="E27" s="1">
        <v>2.547887816661742</v>
      </c>
      <c r="F27" s="1">
        <v>2.5966624865929284</v>
      </c>
      <c r="G27" s="1">
        <v>2.558769260461514</v>
      </c>
      <c r="H27" s="1">
        <v>2.5498800069093703</v>
      </c>
      <c r="I27" s="1">
        <v>2.6072687581181535</v>
      </c>
      <c r="J27" s="1">
        <v>2.5339928187912313</v>
      </c>
      <c r="K27" s="1">
        <v>2.4781435758639603</v>
      </c>
      <c r="L27" s="1">
        <v>2.5320390909910198</v>
      </c>
      <c r="M27" s="1">
        <v>2.5901793447034107</v>
      </c>
      <c r="N27" s="1">
        <v>2.5496594948359017</v>
      </c>
    </row>
    <row r="28" spans="2:14" x14ac:dyDescent="0.4">
      <c r="B28">
        <v>7</v>
      </c>
      <c r="C28">
        <v>2000</v>
      </c>
      <c r="D28" t="s">
        <v>18</v>
      </c>
      <c r="E28" s="1">
        <v>2.4432098806640252</v>
      </c>
      <c r="F28" s="1">
        <v>2.4158333192269001</v>
      </c>
      <c r="G28" s="1">
        <v>2.4542990844940467</v>
      </c>
      <c r="H28" s="1">
        <v>2.4305263067546643</v>
      </c>
      <c r="I28" s="1">
        <v>2.4781818281520493</v>
      </c>
      <c r="J28" s="1">
        <v>2.4005755400486128</v>
      </c>
      <c r="K28" s="1">
        <v>2.372368423562301</v>
      </c>
      <c r="L28" s="1">
        <v>2.4086153874030485</v>
      </c>
      <c r="M28" s="1">
        <v>2.4572222232818599</v>
      </c>
      <c r="N28" s="1">
        <v>2.4275709808060801</v>
      </c>
    </row>
    <row r="29" spans="2:14" x14ac:dyDescent="0.4">
      <c r="B29">
        <v>8</v>
      </c>
      <c r="C29">
        <v>2000</v>
      </c>
      <c r="D29" t="s">
        <v>18</v>
      </c>
      <c r="E29" s="1">
        <v>2.3886407440148507</v>
      </c>
      <c r="F29" s="1">
        <v>2.3745762614880572</v>
      </c>
      <c r="G29" s="1">
        <v>2.4026865514356697</v>
      </c>
      <c r="H29" s="1">
        <v>2.39635292782503</v>
      </c>
      <c r="I29" s="1">
        <v>2.3938596164971067</v>
      </c>
      <c r="J29" s="1">
        <v>2.3543428312029158</v>
      </c>
      <c r="K29" s="1">
        <v>2.268125012516975</v>
      </c>
      <c r="L29" s="1">
        <v>2.3788763967792641</v>
      </c>
      <c r="M29" s="1">
        <v>2.3668084854775286</v>
      </c>
      <c r="N29" s="1">
        <v>2.3739899437280938</v>
      </c>
    </row>
    <row r="30" spans="2:14" x14ac:dyDescent="0.4">
      <c r="B30">
        <v>9</v>
      </c>
      <c r="C30">
        <v>2000</v>
      </c>
      <c r="D30" t="s">
        <v>18</v>
      </c>
      <c r="E30" s="1">
        <v>2.5737647140727327</v>
      </c>
      <c r="F30" s="1">
        <v>2.5214634116103007</v>
      </c>
      <c r="G30" s="1">
        <v>2.5902150395095993</v>
      </c>
      <c r="H30" s="1">
        <v>2.5678378279144698</v>
      </c>
      <c r="I30" s="1">
        <v>2.5719999896155459</v>
      </c>
      <c r="J30" s="1">
        <v>2.5074648017614658</v>
      </c>
      <c r="K30" s="1">
        <v>2.3999999949806616</v>
      </c>
      <c r="L30" s="1">
        <v>2.4994366202555911</v>
      </c>
      <c r="M30" s="1">
        <v>2.529729727152231</v>
      </c>
      <c r="N30" s="1">
        <v>2.5353354626951128</v>
      </c>
    </row>
    <row r="31" spans="2:14" x14ac:dyDescent="0.4">
      <c r="B31">
        <v>10</v>
      </c>
      <c r="C31">
        <v>2000</v>
      </c>
      <c r="D31" t="s">
        <v>18</v>
      </c>
      <c r="E31" s="1">
        <v>2.8274418531462202</v>
      </c>
      <c r="F31" s="1">
        <v>2.6883333424727121</v>
      </c>
      <c r="G31" s="1">
        <v>2.8385714190346856</v>
      </c>
      <c r="H31" s="1">
        <v>2.7553124986588959</v>
      </c>
      <c r="I31" s="1">
        <v>2.8010256534967666</v>
      </c>
      <c r="J31" s="1">
        <v>2.7512925255055332</v>
      </c>
      <c r="K31" s="1">
        <v>2.6322499811649318</v>
      </c>
      <c r="L31" s="1">
        <v>2.7679365286751398</v>
      </c>
      <c r="M31" s="1">
        <v>2.7471428803035196</v>
      </c>
      <c r="N31" s="1">
        <v>2.7720895548958091</v>
      </c>
    </row>
    <row r="32" spans="2:14" x14ac:dyDescent="0.4">
      <c r="B32">
        <v>11</v>
      </c>
      <c r="C32">
        <v>2000</v>
      </c>
      <c r="D32" t="s">
        <v>18</v>
      </c>
      <c r="E32" s="1">
        <v>2.8252475025630233</v>
      </c>
      <c r="F32" s="1">
        <v>2.749024396989403</v>
      </c>
      <c r="G32" s="1">
        <v>2.8356910352784443</v>
      </c>
      <c r="H32" s="1">
        <v>2.8069047814323786</v>
      </c>
      <c r="I32" s="1">
        <v>2.8090908787467264</v>
      </c>
      <c r="J32" s="1">
        <v>2.7724456515001217</v>
      </c>
      <c r="K32" s="1">
        <v>2.6777083377043414</v>
      </c>
      <c r="L32" s="1">
        <v>2.7813333125341506</v>
      </c>
      <c r="M32" s="1">
        <v>2.7908510451621198</v>
      </c>
      <c r="N32" s="1">
        <v>2.7906091273738647</v>
      </c>
    </row>
    <row r="33" spans="2:14" x14ac:dyDescent="0.4">
      <c r="B33">
        <v>12</v>
      </c>
      <c r="C33">
        <v>2000</v>
      </c>
      <c r="D33" t="s">
        <v>18</v>
      </c>
      <c r="E33" s="1">
        <v>2.8985882422503302</v>
      </c>
      <c r="F33" s="1">
        <v>2.81727269562808</v>
      </c>
      <c r="G33" s="1">
        <v>2.9094545472751965</v>
      </c>
      <c r="H33" s="1">
        <v>2.8712499737739563</v>
      </c>
      <c r="I33" s="1">
        <v>2.8272092675053799</v>
      </c>
      <c r="J33" s="1">
        <v>2.8274647601893252</v>
      </c>
      <c r="K33" s="1">
        <v>2.7544736736699149</v>
      </c>
      <c r="L33" s="1">
        <v>2.805217355921648</v>
      </c>
      <c r="M33" s="1">
        <v>2.8166666348775231</v>
      </c>
      <c r="N33" s="1">
        <v>2.8481990334358636</v>
      </c>
    </row>
    <row r="34" spans="2:14" x14ac:dyDescent="0.4">
      <c r="B34">
        <v>1</v>
      </c>
      <c r="C34">
        <v>2001</v>
      </c>
      <c r="D34" t="s">
        <v>18</v>
      </c>
      <c r="E34" s="1">
        <v>3.0301869071532632</v>
      </c>
      <c r="F34" s="1">
        <v>2.9243103512402242</v>
      </c>
      <c r="G34" s="1">
        <v>3.0109352516613419</v>
      </c>
      <c r="H34" s="1">
        <v>2.9744210745158948</v>
      </c>
      <c r="I34" s="1">
        <v>2.9574000072479247</v>
      </c>
      <c r="J34" s="1">
        <v>2.9611797895324363</v>
      </c>
      <c r="K34" s="1">
        <v>2.8641999959945679</v>
      </c>
      <c r="L34" s="1">
        <v>2.9255294407115264</v>
      </c>
      <c r="M34" s="1">
        <v>2.9471111350589334</v>
      </c>
      <c r="N34" s="1">
        <v>2.9670260318888459</v>
      </c>
    </row>
    <row r="35" spans="2:14" x14ac:dyDescent="0.4">
      <c r="B35">
        <v>2</v>
      </c>
      <c r="C35">
        <v>2001</v>
      </c>
      <c r="D35" t="s">
        <v>18</v>
      </c>
      <c r="E35" s="1">
        <v>2.8711538161986918</v>
      </c>
      <c r="F35" s="1">
        <v>2.7804999947547908</v>
      </c>
      <c r="G35" s="1">
        <v>2.8738679053648464</v>
      </c>
      <c r="H35" s="1">
        <v>2.8166153981135444</v>
      </c>
      <c r="I35" s="1">
        <v>2.7865115903144653</v>
      </c>
      <c r="J35" s="1">
        <v>2.819361659651952</v>
      </c>
      <c r="K35" s="1">
        <v>2.735499989986419</v>
      </c>
      <c r="L35" s="1">
        <v>2.8019511728751945</v>
      </c>
      <c r="M35" s="1">
        <v>2.8014999687671662</v>
      </c>
      <c r="N35" s="1">
        <v>2.821212572000158</v>
      </c>
    </row>
    <row r="36" spans="2:14" x14ac:dyDescent="0.4">
      <c r="B36">
        <v>3</v>
      </c>
      <c r="C36">
        <v>2001</v>
      </c>
      <c r="D36" t="s">
        <v>18</v>
      </c>
      <c r="E36" s="1">
        <v>2.8867948819429445</v>
      </c>
      <c r="F36" s="1">
        <v>2.7802272655747156</v>
      </c>
      <c r="G36" s="1">
        <v>2.8719999941912566</v>
      </c>
      <c r="H36" s="1">
        <v>2.8386111160119367</v>
      </c>
      <c r="I36" s="1">
        <v>2.8276190530686156</v>
      </c>
      <c r="J36" s="1">
        <v>2.8497142927987236</v>
      </c>
      <c r="K36" s="1">
        <v>2.7641025628799052</v>
      </c>
      <c r="L36" s="1">
        <v>2.8255263190520439</v>
      </c>
      <c r="M36" s="1">
        <v>2.8405263298436223</v>
      </c>
      <c r="N36" s="1">
        <v>2.8419405354393854</v>
      </c>
    </row>
    <row r="37" spans="2:14" x14ac:dyDescent="0.4">
      <c r="B37">
        <v>4</v>
      </c>
      <c r="C37">
        <v>2001</v>
      </c>
      <c r="D37" t="s">
        <v>18</v>
      </c>
      <c r="E37" s="1">
        <v>2.906744180723678</v>
      </c>
      <c r="F37" s="1">
        <v>2.8000000133070837</v>
      </c>
      <c r="G37" s="1">
        <v>2.8959813006570405</v>
      </c>
      <c r="H37" s="1">
        <v>2.8602500021457673</v>
      </c>
      <c r="I37" s="1">
        <v>2.8402381056830999</v>
      </c>
      <c r="J37" s="1">
        <v>2.8623129283489823</v>
      </c>
      <c r="K37" s="1">
        <v>2.7922222216924037</v>
      </c>
      <c r="L37" s="1">
        <v>2.8345555596881442</v>
      </c>
      <c r="M37" s="1">
        <v>2.8371052679262654</v>
      </c>
      <c r="N37" s="1">
        <v>2.8588340820574794</v>
      </c>
    </row>
    <row r="38" spans="2:14" x14ac:dyDescent="0.4">
      <c r="B38">
        <v>5</v>
      </c>
      <c r="C38">
        <v>2001</v>
      </c>
      <c r="D38" t="s">
        <v>18</v>
      </c>
      <c r="E38" s="1">
        <v>2.9517475655935344</v>
      </c>
      <c r="F38" s="1">
        <v>2.8782692368213949</v>
      </c>
      <c r="G38" s="1">
        <v>2.9546341469617392</v>
      </c>
      <c r="H38" s="1">
        <v>2.9138947461780753</v>
      </c>
      <c r="I38" s="1">
        <v>2.8920408122393551</v>
      </c>
      <c r="J38" s="1">
        <v>2.9267955735243487</v>
      </c>
      <c r="K38" s="1">
        <v>2.9062500198682151</v>
      </c>
      <c r="L38" s="1">
        <v>2.8839090845801612</v>
      </c>
      <c r="M38" s="1">
        <v>2.9019512141623149</v>
      </c>
      <c r="N38" s="1">
        <v>2.9190897745384539</v>
      </c>
    </row>
    <row r="39" spans="2:14" x14ac:dyDescent="0.4">
      <c r="B39">
        <v>6</v>
      </c>
      <c r="C39">
        <v>2001</v>
      </c>
      <c r="D39" t="s">
        <v>20</v>
      </c>
      <c r="E39" s="1">
        <v>2.7974358827639847</v>
      </c>
      <c r="F39" s="1">
        <v>2.7865217146666161</v>
      </c>
      <c r="G39" s="1">
        <v>2.8031858279641746</v>
      </c>
      <c r="H39" s="1">
        <v>2.7838983091257381</v>
      </c>
      <c r="I39" s="1">
        <v>2.7580952190217514</v>
      </c>
      <c r="J39" s="1">
        <v>2.7719580260190098</v>
      </c>
      <c r="K39" s="1">
        <v>2.7737500011920924</v>
      </c>
      <c r="L39" s="1">
        <v>2.7340860238639255</v>
      </c>
      <c r="M39" s="1">
        <v>2.7422499895095815</v>
      </c>
      <c r="N39" s="1">
        <v>2.7740728904252574</v>
      </c>
    </row>
    <row r="40" spans="2:14" x14ac:dyDescent="0.4">
      <c r="B40">
        <v>7</v>
      </c>
      <c r="C40">
        <v>2001</v>
      </c>
      <c r="D40" t="s">
        <v>20</v>
      </c>
      <c r="E40" s="1">
        <v>2.7395604573763332</v>
      </c>
      <c r="F40" s="1">
        <v>2.7423076996436473</v>
      </c>
      <c r="G40" s="1">
        <v>2.7256521722544793</v>
      </c>
      <c r="H40" s="1">
        <v>2.7462686638333902</v>
      </c>
      <c r="I40" s="1">
        <v>2.7031818628311153</v>
      </c>
      <c r="J40" s="1">
        <v>2.7316547040459063</v>
      </c>
      <c r="K40" s="1">
        <v>2.6967500209808359</v>
      </c>
      <c r="L40" s="1">
        <v>2.6915555768542818</v>
      </c>
      <c r="M40" s="1">
        <v>2.702105277463009</v>
      </c>
      <c r="N40" s="1">
        <v>2.7222769403457643</v>
      </c>
    </row>
    <row r="41" spans="2:14" x14ac:dyDescent="0.4">
      <c r="B41">
        <v>8</v>
      </c>
      <c r="C41">
        <v>2001</v>
      </c>
      <c r="D41" t="s">
        <v>20</v>
      </c>
      <c r="E41" s="1">
        <v>2.6947826406230098</v>
      </c>
      <c r="F41" s="1">
        <v>2.6457499861717233</v>
      </c>
      <c r="G41" s="1">
        <v>2.6839130581289097</v>
      </c>
      <c r="H41" s="1">
        <v>2.6667058748357437</v>
      </c>
      <c r="I41" s="1">
        <v>2.606792449951171</v>
      </c>
      <c r="J41" s="1">
        <v>2.6524444500605266</v>
      </c>
      <c r="K41" s="1">
        <v>2.6151999711990355</v>
      </c>
      <c r="L41" s="1">
        <v>2.5852212167419157</v>
      </c>
      <c r="M41" s="1">
        <v>2.6131249914566674</v>
      </c>
      <c r="N41" s="1">
        <v>2.6480535291987324</v>
      </c>
    </row>
    <row r="42" spans="2:14" x14ac:dyDescent="0.4">
      <c r="B42">
        <v>9</v>
      </c>
      <c r="C42">
        <v>2001</v>
      </c>
      <c r="D42" t="s">
        <v>20</v>
      </c>
      <c r="E42" s="1">
        <v>2.6668674773480521</v>
      </c>
      <c r="F42" s="1">
        <v>2.6074285643441333</v>
      </c>
      <c r="G42" s="1">
        <v>2.6366666696404897</v>
      </c>
      <c r="H42" s="1">
        <v>2.5984374843537807</v>
      </c>
      <c r="I42" s="1">
        <v>2.5688371769217553</v>
      </c>
      <c r="J42" s="1">
        <v>2.602430545621448</v>
      </c>
      <c r="K42" s="1">
        <v>2.5767500162124635</v>
      </c>
      <c r="L42" s="1">
        <v>2.4947368446149323</v>
      </c>
      <c r="M42" s="1">
        <v>2.5578946941777292</v>
      </c>
      <c r="N42" s="1">
        <v>2.5930708599841501</v>
      </c>
    </row>
    <row r="43" spans="2:14" x14ac:dyDescent="0.4">
      <c r="B43">
        <v>10</v>
      </c>
      <c r="C43">
        <v>2001</v>
      </c>
      <c r="D43" t="s">
        <v>20</v>
      </c>
      <c r="E43" s="1">
        <v>2.7105357072183063</v>
      </c>
      <c r="F43" s="1">
        <v>2.6497297351424756</v>
      </c>
      <c r="G43" s="1">
        <v>2.6777536247087563</v>
      </c>
      <c r="H43" s="1">
        <v>2.6345238004411966</v>
      </c>
      <c r="I43" s="1">
        <v>2.621851868099637</v>
      </c>
      <c r="J43" s="1">
        <v>2.6417500054836274</v>
      </c>
      <c r="K43" s="1">
        <v>2.6373469342990803</v>
      </c>
      <c r="L43" s="1">
        <v>2.5483606623821573</v>
      </c>
      <c r="M43" s="1">
        <v>2.5914583454529443</v>
      </c>
      <c r="N43" s="1">
        <v>2.6385071113776255</v>
      </c>
    </row>
    <row r="44" spans="2:14" x14ac:dyDescent="0.4">
      <c r="B44">
        <v>11</v>
      </c>
      <c r="C44">
        <v>2001</v>
      </c>
      <c r="D44" t="s">
        <v>20</v>
      </c>
      <c r="E44" s="1">
        <v>2.7434483067742708</v>
      </c>
      <c r="F44" s="1">
        <v>2.6961538363725714</v>
      </c>
      <c r="G44" s="1">
        <v>2.7073469502585277</v>
      </c>
      <c r="H44" s="1">
        <v>2.6698529509937061</v>
      </c>
      <c r="I44" s="1">
        <v>2.6355262994766226</v>
      </c>
      <c r="J44" s="1">
        <v>2.6721519171437129</v>
      </c>
      <c r="K44" s="1">
        <v>2.7077500164508823</v>
      </c>
      <c r="L44" s="1">
        <v>2.6209090839732778</v>
      </c>
      <c r="M44" s="1">
        <v>2.6199999626945063</v>
      </c>
      <c r="N44" s="1">
        <v>2.6785846233367918</v>
      </c>
    </row>
    <row r="45" spans="2:14" x14ac:dyDescent="0.4">
      <c r="B45">
        <v>12</v>
      </c>
      <c r="C45">
        <v>2001</v>
      </c>
      <c r="D45" t="s">
        <v>20</v>
      </c>
      <c r="E45" s="1">
        <v>2.7163043903267901</v>
      </c>
      <c r="F45" s="1">
        <v>2.6942857265472409</v>
      </c>
      <c r="G45" s="1">
        <v>2.6831818472255362</v>
      </c>
      <c r="H45" s="1">
        <v>2.6600000063578286</v>
      </c>
      <c r="I45" s="1">
        <v>2.6445238363175165</v>
      </c>
      <c r="J45" s="1">
        <v>2.6626582628563988</v>
      </c>
      <c r="K45" s="1">
        <v>2.689487212743515</v>
      </c>
      <c r="L45" s="1">
        <v>2.5786457757155099</v>
      </c>
      <c r="M45" s="1">
        <v>2.610769222944211</v>
      </c>
      <c r="N45" s="1">
        <v>2.6601772674605626</v>
      </c>
    </row>
    <row r="46" spans="2:14" x14ac:dyDescent="0.4">
      <c r="B46">
        <v>1</v>
      </c>
      <c r="C46">
        <v>2002</v>
      </c>
      <c r="D46" t="s">
        <v>20</v>
      </c>
      <c r="E46" s="1">
        <v>2.7404464589697972</v>
      </c>
      <c r="F46" s="1">
        <v>2.7275510369514939</v>
      </c>
      <c r="G46" s="1">
        <v>2.717829473258913</v>
      </c>
      <c r="H46" s="1">
        <v>2.7016666673478626</v>
      </c>
      <c r="I46" s="1">
        <v>2.6768518951204099</v>
      </c>
      <c r="J46" s="1">
        <v>2.7062311747565349</v>
      </c>
      <c r="K46" s="1">
        <v>2.7472916692495342</v>
      </c>
      <c r="L46" s="1">
        <v>2.6227966102503109</v>
      </c>
      <c r="M46" s="1">
        <v>2.6637500325838732</v>
      </c>
      <c r="N46" s="1">
        <v>2.699678970432168</v>
      </c>
    </row>
    <row r="47" spans="2:14" x14ac:dyDescent="0.4">
      <c r="B47">
        <v>2</v>
      </c>
      <c r="C47">
        <v>2002</v>
      </c>
      <c r="D47" t="s">
        <v>20</v>
      </c>
      <c r="E47" s="1">
        <v>2.7188542187213902</v>
      </c>
      <c r="F47" s="1">
        <v>2.6848780585498346</v>
      </c>
      <c r="G47" s="1">
        <v>2.6941818497397683</v>
      </c>
      <c r="H47" s="1">
        <v>2.671343287425255</v>
      </c>
      <c r="I47" s="1">
        <v>2.6365116529686508</v>
      </c>
      <c r="J47" s="1">
        <v>2.686111142605911</v>
      </c>
      <c r="K47" s="1">
        <v>2.7066667079925546</v>
      </c>
      <c r="L47" s="1">
        <v>2.6028571177502071</v>
      </c>
      <c r="M47" s="1">
        <v>2.6207499980926521</v>
      </c>
      <c r="N47" s="1">
        <v>2.6730172620422539</v>
      </c>
    </row>
    <row r="48" spans="2:14" x14ac:dyDescent="0.4">
      <c r="B48">
        <v>3</v>
      </c>
      <c r="C48">
        <v>2002</v>
      </c>
      <c r="D48" t="s">
        <v>20</v>
      </c>
      <c r="E48" s="1">
        <v>2.7151136587966573</v>
      </c>
      <c r="F48" s="1">
        <v>2.6797727183862161</v>
      </c>
      <c r="G48" s="1">
        <v>2.6811320871677045</v>
      </c>
      <c r="H48" s="1">
        <v>2.6555882446906143</v>
      </c>
      <c r="I48" s="1">
        <v>2.6343181783502749</v>
      </c>
      <c r="J48" s="1">
        <v>2.6732919379050686</v>
      </c>
      <c r="K48" s="1">
        <v>2.6758974393208823</v>
      </c>
      <c r="L48" s="1">
        <v>2.6101063794278088</v>
      </c>
      <c r="M48" s="1">
        <v>2.6279999673366543</v>
      </c>
      <c r="N48" s="1">
        <v>2.6648538067326908</v>
      </c>
    </row>
    <row r="49" spans="2:14" x14ac:dyDescent="0.4">
      <c r="B49">
        <v>4</v>
      </c>
      <c r="C49">
        <v>2002</v>
      </c>
      <c r="D49" t="s">
        <v>20</v>
      </c>
      <c r="E49" s="1">
        <v>2.7334408478070329</v>
      </c>
      <c r="F49" s="1">
        <v>2.7081818147139112</v>
      </c>
      <c r="G49" s="1">
        <v>2.7069230698622189</v>
      </c>
      <c r="H49" s="1">
        <v>2.6821917703706926</v>
      </c>
      <c r="I49" s="1">
        <v>2.6497674210127009</v>
      </c>
      <c r="J49" s="1">
        <v>2.6972670703200818</v>
      </c>
      <c r="K49" s="1">
        <v>2.7023076766576524</v>
      </c>
      <c r="L49" s="1">
        <v>2.633124989767869</v>
      </c>
      <c r="M49" s="1">
        <v>2.6612820197374396</v>
      </c>
      <c r="N49" s="1">
        <v>2.6890895835237005</v>
      </c>
    </row>
    <row r="50" spans="2:14" x14ac:dyDescent="0.4">
      <c r="B50">
        <v>5</v>
      </c>
      <c r="C50">
        <v>2002</v>
      </c>
      <c r="D50" t="s">
        <v>20</v>
      </c>
      <c r="E50" s="1">
        <v>2.6383898238004266</v>
      </c>
      <c r="F50" s="1">
        <v>2.6512962756333529</v>
      </c>
      <c r="G50" s="1">
        <v>2.6135555320315893</v>
      </c>
      <c r="H50" s="1">
        <v>2.6218181794339959</v>
      </c>
      <c r="I50" s="1">
        <v>2.5559999465942385</v>
      </c>
      <c r="J50" s="1">
        <v>2.6167010191789606</v>
      </c>
      <c r="K50" s="1">
        <v>2.6113999795913685</v>
      </c>
      <c r="L50" s="1">
        <v>2.5342499713102975</v>
      </c>
      <c r="M50" s="1">
        <v>2.5640424971884865</v>
      </c>
      <c r="N50" s="1">
        <v>2.6033216984845207</v>
      </c>
    </row>
    <row r="51" spans="2:14" x14ac:dyDescent="0.4">
      <c r="B51">
        <v>6</v>
      </c>
      <c r="C51">
        <v>2002</v>
      </c>
      <c r="D51" t="s">
        <v>22</v>
      </c>
      <c r="E51" s="1">
        <v>2.9276086791701941</v>
      </c>
      <c r="F51" s="1">
        <v>2.9804651016412764</v>
      </c>
      <c r="G51" s="1">
        <v>2.914117630790261</v>
      </c>
      <c r="H51" s="1">
        <v>2.9263513442632316</v>
      </c>
      <c r="I51" s="1">
        <v>2.8475000262260433</v>
      </c>
      <c r="J51" s="1">
        <v>2.9067701789903344</v>
      </c>
      <c r="K51" s="1">
        <v>2.9277499914169303</v>
      </c>
      <c r="L51" s="1">
        <v>2.8273033988609741</v>
      </c>
      <c r="M51" s="1">
        <v>2.8510256424928313</v>
      </c>
      <c r="N51" s="1">
        <v>2.9013157863365975</v>
      </c>
    </row>
    <row r="52" spans="2:14" x14ac:dyDescent="0.4">
      <c r="B52">
        <v>7</v>
      </c>
      <c r="C52">
        <v>2002</v>
      </c>
      <c r="D52" t="s">
        <v>22</v>
      </c>
      <c r="E52" s="1">
        <v>3.4354717101690904</v>
      </c>
      <c r="F52" s="1">
        <v>3.5039999831806536</v>
      </c>
      <c r="G52" s="1">
        <v>3.3687878937432258</v>
      </c>
      <c r="H52" s="1">
        <v>3.4215217336364416</v>
      </c>
      <c r="I52" s="1">
        <v>3.3190740832576049</v>
      </c>
      <c r="J52" s="1">
        <v>3.4014814970669924</v>
      </c>
      <c r="K52" s="1">
        <v>3.389622661302675</v>
      </c>
      <c r="L52" s="1">
        <v>3.3497520990608152</v>
      </c>
      <c r="M52" s="1">
        <v>3.3420833498239517</v>
      </c>
      <c r="N52" s="1">
        <v>3.3954408732793664</v>
      </c>
    </row>
    <row r="53" spans="2:14" x14ac:dyDescent="0.4">
      <c r="B53">
        <v>8</v>
      </c>
      <c r="C53">
        <v>2002</v>
      </c>
      <c r="D53" t="s">
        <v>22</v>
      </c>
      <c r="E53" s="1">
        <v>3.7710062917673364</v>
      </c>
      <c r="F53" s="1">
        <v>3.8834884166717525</v>
      </c>
      <c r="G53" s="1">
        <v>3.7536697365822049</v>
      </c>
      <c r="H53" s="1">
        <v>3.802307728009346</v>
      </c>
      <c r="I53" s="1">
        <v>3.6741462975013546</v>
      </c>
      <c r="J53" s="1">
        <v>3.7573118427748322</v>
      </c>
      <c r="K53" s="1">
        <v>3.7473809775852023</v>
      </c>
      <c r="L53" s="1">
        <v>3.7168420691239206</v>
      </c>
      <c r="M53" s="1">
        <v>3.6954285212925511</v>
      </c>
      <c r="N53" s="1">
        <v>3.758426400005515</v>
      </c>
    </row>
    <row r="54" spans="2:14" x14ac:dyDescent="0.4">
      <c r="B54">
        <v>9</v>
      </c>
      <c r="C54">
        <v>2002</v>
      </c>
      <c r="D54" t="s">
        <v>22</v>
      </c>
      <c r="E54" s="1">
        <v>4.4594303958023662</v>
      </c>
      <c r="F54" s="1">
        <v>4.5646511454914895</v>
      </c>
      <c r="G54" s="1">
        <v>4.4840540327467364</v>
      </c>
      <c r="H54" s="1">
        <v>4.4815942100856612</v>
      </c>
      <c r="I54" s="1">
        <v>4.3776190848577592</v>
      </c>
      <c r="J54" s="1">
        <v>4.4455958697462332</v>
      </c>
      <c r="K54" s="1">
        <v>4.4487804785007388</v>
      </c>
      <c r="L54" s="1">
        <v>4.3788542300462732</v>
      </c>
      <c r="M54" s="1">
        <v>4.3961111174689398</v>
      </c>
      <c r="N54" s="1">
        <v>4.4495817620793527</v>
      </c>
    </row>
    <row r="55" spans="2:14" x14ac:dyDescent="0.4">
      <c r="B55">
        <v>10</v>
      </c>
      <c r="C55">
        <v>2002</v>
      </c>
      <c r="D55" t="s">
        <v>22</v>
      </c>
      <c r="E55" s="1">
        <v>4.5720602831049781</v>
      </c>
      <c r="F55" s="1">
        <v>4.6783635919744322</v>
      </c>
      <c r="G55" s="1">
        <v>4.5772992468228306</v>
      </c>
      <c r="H55" s="1">
        <v>4.609175269136724</v>
      </c>
      <c r="I55" s="1">
        <v>4.4748214057513644</v>
      </c>
      <c r="J55" s="1">
        <v>4.5632652866597079</v>
      </c>
      <c r="K55" s="1">
        <v>4.5581818060441455</v>
      </c>
      <c r="L55" s="1">
        <v>4.4894166270891827</v>
      </c>
      <c r="M55" s="1">
        <v>4.4924489624646249</v>
      </c>
      <c r="N55" s="1">
        <v>4.5601974131442011</v>
      </c>
    </row>
    <row r="56" spans="2:14" x14ac:dyDescent="0.4">
      <c r="B56">
        <v>11</v>
      </c>
      <c r="C56">
        <v>2002</v>
      </c>
      <c r="D56" t="s">
        <v>22</v>
      </c>
      <c r="E56" s="1">
        <v>4.1851898959920382</v>
      </c>
      <c r="F56" s="1">
        <v>4.2906977132309319</v>
      </c>
      <c r="G56" s="1">
        <v>4.1688679659141687</v>
      </c>
      <c r="H56" s="1">
        <v>4.2459459111497209</v>
      </c>
      <c r="I56" s="1">
        <v>4.0940000593662251</v>
      </c>
      <c r="J56" s="1">
        <v>4.1792268138570883</v>
      </c>
      <c r="K56" s="1">
        <v>4.1679545424201274</v>
      </c>
      <c r="L56" s="1">
        <v>4.104183712784125</v>
      </c>
      <c r="M56" s="1">
        <v>4.1038235285702882</v>
      </c>
      <c r="N56" s="1">
        <v>4.1738558975996165</v>
      </c>
    </row>
    <row r="57" spans="2:14" x14ac:dyDescent="0.4">
      <c r="B57">
        <v>12</v>
      </c>
      <c r="C57">
        <v>2002</v>
      </c>
      <c r="D57" t="s">
        <v>22</v>
      </c>
      <c r="E57" s="1">
        <v>3.8385897630300279</v>
      </c>
      <c r="F57" s="1">
        <v>3.9116279302641401</v>
      </c>
      <c r="G57" s="1">
        <v>3.8355454835024747</v>
      </c>
      <c r="H57" s="1">
        <v>3.8776811931444253</v>
      </c>
      <c r="I57" s="1">
        <v>3.732749956846237</v>
      </c>
      <c r="J57" s="1">
        <v>3.8373797041847109</v>
      </c>
      <c r="K57" s="1">
        <v>3.8455814039984419</v>
      </c>
      <c r="L57" s="1">
        <v>3.7461702113455915</v>
      </c>
      <c r="M57" s="1">
        <v>3.7554285321916852</v>
      </c>
      <c r="N57" s="1">
        <v>3.8253925500229058</v>
      </c>
    </row>
    <row r="58" spans="2:14" x14ac:dyDescent="0.4">
      <c r="B58">
        <v>1</v>
      </c>
      <c r="C58">
        <v>2003</v>
      </c>
      <c r="D58" t="s">
        <v>22</v>
      </c>
      <c r="E58" s="1">
        <v>3.5250794143273088</v>
      </c>
      <c r="F58" s="1">
        <v>3.5903636412187052</v>
      </c>
      <c r="G58" s="1">
        <v>3.500787032975091</v>
      </c>
      <c r="H58" s="1">
        <v>3.5637368528466475</v>
      </c>
      <c r="I58" s="1">
        <v>3.4244339286156422</v>
      </c>
      <c r="J58" s="1">
        <v>3.5204430783348246</v>
      </c>
      <c r="K58" s="1">
        <v>3.529150958331126</v>
      </c>
      <c r="L58" s="1">
        <v>3.4172881053665938</v>
      </c>
      <c r="M58" s="1">
        <v>3.4310869289481123</v>
      </c>
      <c r="N58" s="1">
        <v>3.5055608112107284</v>
      </c>
    </row>
    <row r="59" spans="2:14" x14ac:dyDescent="0.4">
      <c r="B59">
        <v>2</v>
      </c>
      <c r="C59">
        <v>2003</v>
      </c>
      <c r="D59" t="s">
        <v>22</v>
      </c>
      <c r="E59" s="1">
        <v>3.5476086882577422</v>
      </c>
      <c r="F59" s="1">
        <v>3.5862790484761082</v>
      </c>
      <c r="G59" s="1">
        <v>3.5286868678198928</v>
      </c>
      <c r="H59" s="1">
        <v>3.5649314743198759</v>
      </c>
      <c r="I59" s="1">
        <v>3.4425000223246487</v>
      </c>
      <c r="J59" s="1">
        <v>3.5181666466924879</v>
      </c>
      <c r="K59" s="1">
        <v>3.5373170550276591</v>
      </c>
      <c r="L59" s="1">
        <v>3.4455914241011425</v>
      </c>
      <c r="M59" s="1">
        <v>3.4507500290870667</v>
      </c>
      <c r="N59" s="1">
        <v>3.5174434032643367</v>
      </c>
    </row>
    <row r="60" spans="2:14" x14ac:dyDescent="0.4">
      <c r="B60">
        <v>3</v>
      </c>
      <c r="C60">
        <v>2003</v>
      </c>
      <c r="D60" t="s">
        <v>22</v>
      </c>
      <c r="E60" s="1">
        <v>3.2665432176472229</v>
      </c>
      <c r="F60" s="1">
        <v>3.301190472784497</v>
      </c>
      <c r="G60" s="1">
        <v>3.250733944254184</v>
      </c>
      <c r="H60" s="1">
        <v>3.2966666636259663</v>
      </c>
      <c r="I60" s="1">
        <v>3.2137500107288366</v>
      </c>
      <c r="J60" s="1">
        <v>3.2571502818962452</v>
      </c>
      <c r="K60" s="1">
        <v>3.2604545625773342</v>
      </c>
      <c r="L60" s="1">
        <v>3.21471911869692</v>
      </c>
      <c r="M60" s="1">
        <v>3.2291666865348807</v>
      </c>
      <c r="N60" s="1">
        <v>3.2559056233386605</v>
      </c>
    </row>
    <row r="61" spans="2:14" x14ac:dyDescent="0.4">
      <c r="B61">
        <v>4</v>
      </c>
      <c r="C61">
        <v>2003</v>
      </c>
      <c r="D61" t="s">
        <v>22</v>
      </c>
      <c r="E61" s="1">
        <v>3.1857843305550371</v>
      </c>
      <c r="F61" s="1">
        <v>3.1792452830188687</v>
      </c>
      <c r="G61" s="1">
        <v>3.1794074129175258</v>
      </c>
      <c r="H61" s="1">
        <v>3.1896808705431345</v>
      </c>
      <c r="I61" s="1">
        <v>3.1180769434342022</v>
      </c>
      <c r="J61" s="1">
        <v>3.1636522033940189</v>
      </c>
      <c r="K61" s="1">
        <v>3.1572308100186866</v>
      </c>
      <c r="L61" s="1">
        <v>3.1087962940887168</v>
      </c>
      <c r="M61" s="1">
        <v>3.1294000244140632</v>
      </c>
      <c r="N61" s="1">
        <v>3.1631382618373869</v>
      </c>
    </row>
    <row r="62" spans="2:14" x14ac:dyDescent="0.4">
      <c r="B62">
        <v>5</v>
      </c>
      <c r="C62">
        <v>2003</v>
      </c>
      <c r="D62" t="s">
        <v>22</v>
      </c>
      <c r="E62" s="1">
        <v>3.286754359278762</v>
      </c>
      <c r="F62" s="1">
        <v>3.2436363371935757</v>
      </c>
      <c r="G62" s="1">
        <v>3.2457142919301987</v>
      </c>
      <c r="H62" s="1">
        <v>3.2472463690716298</v>
      </c>
      <c r="I62" s="1">
        <v>3.252249962091446</v>
      </c>
      <c r="J62" s="1">
        <v>3.2345614154436433</v>
      </c>
      <c r="K62" s="1">
        <v>3.1814893661661352</v>
      </c>
      <c r="L62" s="1">
        <v>3.1771428296854207</v>
      </c>
      <c r="M62" s="1">
        <v>3.2212820175366526</v>
      </c>
      <c r="N62" s="1">
        <v>3.2358596875874182</v>
      </c>
    </row>
    <row r="63" spans="2:14" x14ac:dyDescent="0.4">
      <c r="B63">
        <v>6</v>
      </c>
      <c r="C63">
        <v>2003</v>
      </c>
      <c r="D63" t="s">
        <v>24</v>
      </c>
      <c r="E63" s="1">
        <v>2.9885496256005677</v>
      </c>
      <c r="F63" s="1">
        <v>2.9999999945813958</v>
      </c>
      <c r="G63" s="1">
        <v>2.9544144106340839</v>
      </c>
      <c r="H63" s="1">
        <v>2.9520547912545405</v>
      </c>
      <c r="I63" s="1">
        <v>2.9119047550928023</v>
      </c>
      <c r="J63" s="1">
        <v>2.8988826781011827</v>
      </c>
      <c r="K63" s="1">
        <v>2.8848979619084574</v>
      </c>
      <c r="L63" s="1">
        <v>2.8728723475273621</v>
      </c>
      <c r="M63" s="1">
        <v>2.9033333346957257</v>
      </c>
      <c r="N63" s="1">
        <v>2.9300522875941657</v>
      </c>
    </row>
    <row r="64" spans="2:14" x14ac:dyDescent="0.4">
      <c r="B64">
        <v>7</v>
      </c>
      <c r="C64">
        <v>2003</v>
      </c>
      <c r="D64" t="s">
        <v>24</v>
      </c>
      <c r="E64" s="1">
        <v>2.7880214204125227</v>
      </c>
      <c r="F64" s="1">
        <v>2.916545473445546</v>
      </c>
      <c r="G64" s="1">
        <v>2.7743661940937305</v>
      </c>
      <c r="H64" s="1">
        <v>2.8592857195406545</v>
      </c>
      <c r="I64" s="1">
        <v>2.7885454871437765</v>
      </c>
      <c r="J64" s="1">
        <v>2.79433338145415</v>
      </c>
      <c r="K64" s="1">
        <v>2.7743750400841236</v>
      </c>
      <c r="L64" s="1">
        <v>2.7913043830705724</v>
      </c>
      <c r="M64" s="1">
        <v>2.7857143197740837</v>
      </c>
      <c r="N64" s="1">
        <v>2.8010050033455465</v>
      </c>
    </row>
    <row r="65" spans="2:14" x14ac:dyDescent="0.4">
      <c r="B65">
        <v>8</v>
      </c>
      <c r="C65">
        <v>2003</v>
      </c>
      <c r="D65" t="s">
        <v>24</v>
      </c>
      <c r="E65" s="1">
        <v>3.2495121825032118</v>
      </c>
      <c r="F65" s="1">
        <v>3.3867441720740747</v>
      </c>
      <c r="G65" s="1">
        <v>3.2568141633430412</v>
      </c>
      <c r="H65" s="1">
        <v>3.2958750039339066</v>
      </c>
      <c r="I65" s="1">
        <v>3.24162789832714</v>
      </c>
      <c r="J65" s="1">
        <v>3.2644845271847913</v>
      </c>
      <c r="K65" s="1">
        <v>3.2613461521955642</v>
      </c>
      <c r="L65" s="1">
        <v>3.2611235848973306</v>
      </c>
      <c r="M65" s="1">
        <v>3.2463414610885994</v>
      </c>
      <c r="N65" s="1">
        <v>3.2672405309875079</v>
      </c>
    </row>
    <row r="66" spans="2:14" x14ac:dyDescent="0.4">
      <c r="B66">
        <v>9</v>
      </c>
      <c r="C66">
        <v>2003</v>
      </c>
      <c r="D66" t="s">
        <v>24</v>
      </c>
      <c r="E66" s="1">
        <v>3.1816296330204712</v>
      </c>
      <c r="F66" s="1">
        <v>3.2593181837688792</v>
      </c>
      <c r="G66" s="1">
        <v>3.1710679669982023</v>
      </c>
      <c r="H66" s="1">
        <v>3.2014864812026151</v>
      </c>
      <c r="I66" s="1">
        <v>3.1459999978542337</v>
      </c>
      <c r="J66" s="1">
        <v>3.1661413052807683</v>
      </c>
      <c r="K66" s="1">
        <v>3.1567391208980395</v>
      </c>
      <c r="L66" s="1">
        <v>3.1307446626906699</v>
      </c>
      <c r="M66" s="1">
        <v>3.1527777579095631</v>
      </c>
      <c r="N66" s="1">
        <v>3.1717857116113897</v>
      </c>
    </row>
    <row r="67" spans="2:14" x14ac:dyDescent="0.4">
      <c r="B67">
        <v>10</v>
      </c>
      <c r="C67">
        <v>2003</v>
      </c>
      <c r="D67" t="s">
        <v>24</v>
      </c>
      <c r="E67" s="1">
        <v>3.2449009807983242</v>
      </c>
      <c r="F67" s="1">
        <v>3.2874545400792901</v>
      </c>
      <c r="G67" s="1">
        <v>3.2567625697568165</v>
      </c>
      <c r="H67" s="1">
        <v>3.2201010024908818</v>
      </c>
      <c r="I67" s="1">
        <v>3.1895833313465118</v>
      </c>
      <c r="J67" s="1">
        <v>3.2232510199762667</v>
      </c>
      <c r="K67" s="1">
        <v>3.2243749909102917</v>
      </c>
      <c r="L67" s="1">
        <v>3.1664151223200672</v>
      </c>
      <c r="M67" s="1">
        <v>3.1874074185336081</v>
      </c>
      <c r="N67" s="1">
        <v>3.2259702920913695</v>
      </c>
    </row>
    <row r="68" spans="2:14" x14ac:dyDescent="0.4">
      <c r="B68">
        <v>11</v>
      </c>
      <c r="C68">
        <v>2003</v>
      </c>
      <c r="D68" t="s">
        <v>24</v>
      </c>
      <c r="E68" s="1">
        <v>3.5936810282841782</v>
      </c>
      <c r="F68" s="1">
        <v>3.6195349138836521</v>
      </c>
      <c r="G68" s="1">
        <v>3.5945535813059126</v>
      </c>
      <c r="H68" s="1">
        <v>3.5345946195963265</v>
      </c>
      <c r="I68" s="1">
        <v>3.5400000231606623</v>
      </c>
      <c r="J68" s="1">
        <v>3.5809645083955095</v>
      </c>
      <c r="K68" s="1">
        <v>3.5618000411987309</v>
      </c>
      <c r="L68" s="1">
        <v>3.5284375473856926</v>
      </c>
      <c r="M68" s="1">
        <v>3.5497561547814338</v>
      </c>
      <c r="N68" s="1">
        <v>3.5724661279694807</v>
      </c>
    </row>
    <row r="69" spans="2:14" x14ac:dyDescent="0.4">
      <c r="B69">
        <v>12</v>
      </c>
      <c r="C69">
        <v>2003</v>
      </c>
      <c r="D69" t="s">
        <v>24</v>
      </c>
      <c r="E69" s="1">
        <v>3.7326829258988545</v>
      </c>
      <c r="F69" s="1">
        <v>3.706046520277511</v>
      </c>
      <c r="G69" s="1">
        <v>3.7072321538414275</v>
      </c>
      <c r="H69" s="1">
        <v>3.6886956518974854</v>
      </c>
      <c r="I69" s="1">
        <v>3.6525581548380299</v>
      </c>
      <c r="J69" s="1">
        <v>3.7429348074871562</v>
      </c>
      <c r="K69" s="1">
        <v>3.7389362010549996</v>
      </c>
      <c r="L69" s="1">
        <v>3.7197500199079512</v>
      </c>
      <c r="M69" s="1">
        <v>3.6722449234553753</v>
      </c>
      <c r="N69" s="1">
        <v>3.7171428709958505</v>
      </c>
    </row>
    <row r="70" spans="2:14" x14ac:dyDescent="0.4">
      <c r="B70">
        <v>1</v>
      </c>
      <c r="C70">
        <v>2004</v>
      </c>
      <c r="D70" t="s">
        <v>24</v>
      </c>
      <c r="E70" s="1">
        <v>3.7230188606670067</v>
      </c>
      <c r="F70" s="1">
        <v>3.7538636597720068</v>
      </c>
      <c r="G70" s="1">
        <v>3.6856140400234021</v>
      </c>
      <c r="H70" s="1">
        <v>3.6824675442336434</v>
      </c>
      <c r="I70" s="1">
        <v>3.6534091180021111</v>
      </c>
      <c r="J70" s="1">
        <v>3.736683650892608</v>
      </c>
      <c r="K70" s="1">
        <v>3.7203921290004955</v>
      </c>
      <c r="L70" s="1">
        <v>3.7109473479421515</v>
      </c>
      <c r="M70" s="1">
        <v>3.6779069845066519</v>
      </c>
      <c r="N70" s="1">
        <v>3.7113122661956752</v>
      </c>
    </row>
    <row r="71" spans="2:14" x14ac:dyDescent="0.4">
      <c r="B71">
        <v>2</v>
      </c>
      <c r="C71">
        <v>2004</v>
      </c>
      <c r="D71" t="s">
        <v>24</v>
      </c>
      <c r="E71" s="1">
        <v>3.6044512332939522</v>
      </c>
      <c r="F71" s="1">
        <v>3.6268181855028327</v>
      </c>
      <c r="G71" s="1">
        <v>3.5689380654191547</v>
      </c>
      <c r="H71" s="1">
        <v>3.5681249916553504</v>
      </c>
      <c r="I71" s="1">
        <v>3.5302563936282425</v>
      </c>
      <c r="J71" s="1">
        <v>3.6163861527301298</v>
      </c>
      <c r="K71" s="1">
        <v>3.6026923106266904</v>
      </c>
      <c r="L71" s="1">
        <v>3.5858241987752391</v>
      </c>
      <c r="M71" s="1">
        <v>3.5379487000978904</v>
      </c>
      <c r="N71" s="1">
        <v>3.5913470957464386</v>
      </c>
    </row>
    <row r="72" spans="2:14" x14ac:dyDescent="0.4">
      <c r="B72">
        <v>3</v>
      </c>
      <c r="C72">
        <v>2004</v>
      </c>
      <c r="D72" t="s">
        <v>24</v>
      </c>
      <c r="E72" s="1">
        <v>3.70833333944663</v>
      </c>
      <c r="F72" s="1">
        <v>3.7329630012865418</v>
      </c>
      <c r="G72" s="1">
        <v>3.6835766586944136</v>
      </c>
      <c r="H72" s="1">
        <v>3.6441304398619612</v>
      </c>
      <c r="I72" s="1">
        <v>3.6524528197522432</v>
      </c>
      <c r="J72" s="1">
        <v>3.712571446100871</v>
      </c>
      <c r="K72" s="1">
        <v>3.7323728860434837</v>
      </c>
      <c r="L72" s="1">
        <v>3.6567544016921731</v>
      </c>
      <c r="M72" s="1">
        <v>3.6541509493341993</v>
      </c>
      <c r="N72" s="1">
        <v>3.6896120810817026</v>
      </c>
    </row>
    <row r="73" spans="2:14" x14ac:dyDescent="0.4">
      <c r="B73">
        <v>4</v>
      </c>
      <c r="C73">
        <v>2004</v>
      </c>
      <c r="D73" t="s">
        <v>24</v>
      </c>
      <c r="E73" s="1">
        <v>3.7675155334591124</v>
      </c>
      <c r="F73" s="1">
        <v>3.8081579145632292</v>
      </c>
      <c r="G73" s="1">
        <v>3.7292173966117526</v>
      </c>
      <c r="H73" s="1">
        <v>3.6984810165212125</v>
      </c>
      <c r="I73" s="1">
        <v>3.6856818361715837</v>
      </c>
      <c r="J73" s="1">
        <v>3.7760714183048325</v>
      </c>
      <c r="K73" s="1">
        <v>3.8078431475396251</v>
      </c>
      <c r="L73" s="1">
        <v>3.7509473675175711</v>
      </c>
      <c r="M73" s="1">
        <v>3.7183333521797537</v>
      </c>
      <c r="N73" s="1">
        <v>3.7531181517239753</v>
      </c>
    </row>
    <row r="74" spans="2:14" x14ac:dyDescent="0.4">
      <c r="B74">
        <v>5</v>
      </c>
      <c r="C74">
        <v>2004</v>
      </c>
      <c r="D74" t="s">
        <v>24</v>
      </c>
      <c r="E74" s="1">
        <v>3.7024389922134273</v>
      </c>
      <c r="F74" s="1">
        <v>3.722432432947933</v>
      </c>
      <c r="G74" s="1">
        <v>3.6258107874844527</v>
      </c>
      <c r="H74" s="1">
        <v>3.6710526096193412</v>
      </c>
      <c r="I74" s="1">
        <v>3.6349999368190757</v>
      </c>
      <c r="J74" s="1">
        <v>3.6880555205874974</v>
      </c>
      <c r="K74" s="1">
        <v>3.7112000370025635</v>
      </c>
      <c r="L74" s="1">
        <v>3.663152158260345</v>
      </c>
      <c r="M74" s="1">
        <v>3.6464101962554158</v>
      </c>
      <c r="N74" s="1">
        <v>3.6771729703358624</v>
      </c>
    </row>
    <row r="75" spans="2:14" x14ac:dyDescent="0.4">
      <c r="B75">
        <v>6</v>
      </c>
      <c r="C75">
        <v>2004</v>
      </c>
      <c r="D75" t="s">
        <v>26</v>
      </c>
      <c r="E75" s="1">
        <v>3.4507960336125314</v>
      </c>
      <c r="F75" s="1">
        <v>3.5136363831433375</v>
      </c>
      <c r="G75" s="1">
        <v>3.4281884103581524</v>
      </c>
      <c r="H75" s="1">
        <v>3.4608602267439652</v>
      </c>
      <c r="I75" s="1">
        <v>3.4270588276433012</v>
      </c>
      <c r="J75" s="1">
        <v>3.4653469494410922</v>
      </c>
      <c r="K75" s="1">
        <v>3.4537500143051147</v>
      </c>
      <c r="L75" s="1">
        <v>3.4498360762830642</v>
      </c>
      <c r="M75" s="1">
        <v>3.4265454595739193</v>
      </c>
      <c r="N75" s="1">
        <v>3.4524481842571983</v>
      </c>
    </row>
    <row r="76" spans="2:14" x14ac:dyDescent="0.4">
      <c r="B76">
        <v>7</v>
      </c>
      <c r="C76">
        <v>2004</v>
      </c>
      <c r="D76" t="s">
        <v>26</v>
      </c>
      <c r="E76" s="1">
        <v>3.3541353483845415</v>
      </c>
      <c r="F76" s="1">
        <v>3.4112500101327896</v>
      </c>
      <c r="G76" s="1">
        <v>3.3195454478263855</v>
      </c>
      <c r="H76" s="1">
        <v>3.3335065160478874</v>
      </c>
      <c r="I76" s="1">
        <v>3.2212820297632456</v>
      </c>
      <c r="J76" s="1">
        <v>3.3326373873176154</v>
      </c>
      <c r="K76" s="1">
        <v>3.3410416891177506</v>
      </c>
      <c r="L76" s="1">
        <v>3.2667415383156766</v>
      </c>
      <c r="M76" s="1">
        <v>3.2316666273843668</v>
      </c>
      <c r="N76" s="1">
        <v>3.3192739764305008</v>
      </c>
    </row>
    <row r="77" spans="2:14" x14ac:dyDescent="0.4">
      <c r="B77">
        <v>8</v>
      </c>
      <c r="C77">
        <v>2004</v>
      </c>
      <c r="D77" t="s">
        <v>26</v>
      </c>
      <c r="E77" s="1">
        <v>3.0122293393323378</v>
      </c>
      <c r="F77" s="1">
        <v>3.1150000020861635</v>
      </c>
      <c r="G77" s="1">
        <v>3.0227451090719182</v>
      </c>
      <c r="H77" s="1">
        <v>3.0150000327511837</v>
      </c>
      <c r="I77" s="1">
        <v>2.8782499790191647</v>
      </c>
      <c r="J77" s="1">
        <v>3.0224102888351836</v>
      </c>
      <c r="K77" s="1">
        <v>3.0444230941625743</v>
      </c>
      <c r="L77" s="1">
        <v>2.9395348831664685</v>
      </c>
      <c r="M77" s="1">
        <v>2.9097674281098116</v>
      </c>
      <c r="N77" s="1">
        <v>3.0022860992304969</v>
      </c>
    </row>
    <row r="78" spans="2:14" x14ac:dyDescent="0.4">
      <c r="B78">
        <v>9</v>
      </c>
      <c r="C78">
        <v>2004</v>
      </c>
      <c r="D78" t="s">
        <v>26</v>
      </c>
      <c r="E78" s="1">
        <v>3.2258235230165369</v>
      </c>
      <c r="F78" s="1">
        <v>3.2917073121884965</v>
      </c>
      <c r="G78" s="1">
        <v>3.1991366928429912</v>
      </c>
      <c r="H78" s="1">
        <v>3.1654347673706384</v>
      </c>
      <c r="I78" s="1">
        <v>3.038695646368939</v>
      </c>
      <c r="J78" s="1">
        <v>3.2139726000833728</v>
      </c>
      <c r="K78" s="1">
        <v>3.2258333245913189</v>
      </c>
      <c r="L78" s="1">
        <v>3.0880508564286311</v>
      </c>
      <c r="M78" s="1">
        <v>3.0531372369504441</v>
      </c>
      <c r="N78" s="1">
        <v>3.1800640987025366</v>
      </c>
    </row>
    <row r="79" spans="2:14" x14ac:dyDescent="0.4">
      <c r="B79">
        <v>10</v>
      </c>
      <c r="C79">
        <v>2004</v>
      </c>
      <c r="D79" t="s">
        <v>26</v>
      </c>
      <c r="E79" s="1">
        <v>3.1917948890955024</v>
      </c>
      <c r="F79" s="1">
        <v>3.1857142959322253</v>
      </c>
      <c r="G79" s="1">
        <v>3.1616666754086813</v>
      </c>
      <c r="H79" s="1">
        <v>3.0814102368477063</v>
      </c>
      <c r="I79" s="1">
        <v>3.0073170603775394</v>
      </c>
      <c r="J79" s="1">
        <v>3.1895360799179864</v>
      </c>
      <c r="K79" s="1">
        <v>3.2045999908447271</v>
      </c>
      <c r="L79" s="1">
        <v>3.0501868791669327</v>
      </c>
      <c r="M79" s="1">
        <v>3.0142857006617954</v>
      </c>
      <c r="N79" s="1">
        <v>3.1398774467262567</v>
      </c>
    </row>
    <row r="80" spans="2:14" x14ac:dyDescent="0.4">
      <c r="B80">
        <v>11</v>
      </c>
      <c r="C80">
        <v>2004</v>
      </c>
      <c r="D80" t="s">
        <v>26</v>
      </c>
      <c r="E80" s="1">
        <v>3.3119497089266026</v>
      </c>
      <c r="F80" s="1">
        <v>3.2825806448536543</v>
      </c>
      <c r="G80" s="1">
        <v>3.2899199962615966</v>
      </c>
      <c r="H80" s="1">
        <v>3.213857139859881</v>
      </c>
      <c r="I80" s="1">
        <v>3.1682456167120687</v>
      </c>
      <c r="J80" s="1">
        <v>3.3079602160857084</v>
      </c>
      <c r="K80" s="1">
        <v>3.346041664481163</v>
      </c>
      <c r="L80" s="1">
        <v>3.1637837919029028</v>
      </c>
      <c r="M80" s="1">
        <v>3.1773333390553797</v>
      </c>
      <c r="N80" s="1">
        <v>3.2600565701048838</v>
      </c>
    </row>
    <row r="81" spans="2:14" x14ac:dyDescent="0.4">
      <c r="B81">
        <v>12</v>
      </c>
      <c r="C81">
        <v>2004</v>
      </c>
      <c r="D81" t="s">
        <v>26</v>
      </c>
      <c r="E81" s="1">
        <v>3.281477827156706</v>
      </c>
      <c r="F81" s="1">
        <v>3.2692682917525127</v>
      </c>
      <c r="G81" s="1">
        <v>3.2717791305729218</v>
      </c>
      <c r="H81" s="1">
        <v>3.1980000044170178</v>
      </c>
      <c r="I81" s="1">
        <v>3.1216216312872396</v>
      </c>
      <c r="J81" s="1">
        <v>3.2606024100598567</v>
      </c>
      <c r="K81" s="1">
        <v>3.2921311190870939</v>
      </c>
      <c r="L81" s="1">
        <v>3.1607537808729775</v>
      </c>
      <c r="M81" s="1">
        <v>3.1600000413797664</v>
      </c>
      <c r="N81" s="1">
        <v>3.2311451062039063</v>
      </c>
    </row>
    <row r="82" spans="2:14" x14ac:dyDescent="0.4">
      <c r="B82">
        <v>1</v>
      </c>
      <c r="C82">
        <v>2005</v>
      </c>
      <c r="D82" t="s">
        <v>26</v>
      </c>
      <c r="E82" s="1">
        <v>3.3006535776300368</v>
      </c>
      <c r="F82" s="1">
        <v>3.288749985396862</v>
      </c>
      <c r="G82" s="1">
        <v>3.2813820993997216</v>
      </c>
      <c r="H82" s="1">
        <v>3.229027804401186</v>
      </c>
      <c r="I82" s="1">
        <v>3.1225000194140842</v>
      </c>
      <c r="J82" s="1">
        <v>3.2667021294857594</v>
      </c>
      <c r="K82" s="1">
        <v>3.2833999824523925</v>
      </c>
      <c r="L82" s="1">
        <v>3.1696575537119824</v>
      </c>
      <c r="M82" s="1">
        <v>3.1633333577050102</v>
      </c>
      <c r="N82" s="1">
        <v>3.2423468225953207</v>
      </c>
    </row>
    <row r="83" spans="2:14" x14ac:dyDescent="0.4">
      <c r="B83">
        <v>2</v>
      </c>
      <c r="C83">
        <v>2005</v>
      </c>
      <c r="D83" t="s">
        <v>26</v>
      </c>
      <c r="E83" s="1">
        <v>3.2418750133365393</v>
      </c>
      <c r="F83" s="1">
        <v>3.2144117916331578</v>
      </c>
      <c r="G83" s="1">
        <v>3.1904878092975153</v>
      </c>
      <c r="H83" s="1">
        <v>3.2192857095173428</v>
      </c>
      <c r="I83" s="1">
        <v>3.0723214192049837</v>
      </c>
      <c r="J83" s="1">
        <v>3.1968852457452992</v>
      </c>
      <c r="K83" s="1">
        <v>3.2032000017166138</v>
      </c>
      <c r="L83" s="1">
        <v>3.1071222531709739</v>
      </c>
      <c r="M83" s="1">
        <v>3.1272726655006391</v>
      </c>
      <c r="N83" s="1">
        <v>3.1786698825125828</v>
      </c>
    </row>
    <row r="84" spans="2:14" x14ac:dyDescent="0.4">
      <c r="B84">
        <v>3</v>
      </c>
      <c r="C84">
        <v>2005</v>
      </c>
      <c r="D84" t="s">
        <v>26</v>
      </c>
      <c r="E84" s="1">
        <v>3.2690547105684802</v>
      </c>
      <c r="F84" s="1">
        <v>3.2689999818801878</v>
      </c>
      <c r="G84" s="1">
        <v>3.2316352181464616</v>
      </c>
      <c r="H84" s="1">
        <v>3.2864583258827529</v>
      </c>
      <c r="I84" s="1">
        <v>3.1718666617075599</v>
      </c>
      <c r="J84" s="1">
        <v>3.2970155163328778</v>
      </c>
      <c r="K84" s="1">
        <v>3.2685714259980214</v>
      </c>
      <c r="L84" s="1">
        <v>3.3177386971574334</v>
      </c>
      <c r="M84" s="1">
        <v>3.2554237155591021</v>
      </c>
      <c r="N84" s="1">
        <v>3.2729652153927349</v>
      </c>
    </row>
    <row r="85" spans="2:14" x14ac:dyDescent="0.4">
      <c r="B85">
        <v>4</v>
      </c>
      <c r="C85">
        <v>2005</v>
      </c>
      <c r="D85" t="s">
        <v>26</v>
      </c>
      <c r="E85" s="1">
        <v>3.0725153531033569</v>
      </c>
      <c r="F85" s="1">
        <v>3.0928125008940697</v>
      </c>
      <c r="G85" s="1">
        <v>3.0416800117492682</v>
      </c>
      <c r="H85" s="1">
        <v>3.0696052657930473</v>
      </c>
      <c r="I85" s="1">
        <v>2.9193220259779591</v>
      </c>
      <c r="J85" s="1">
        <v>3.0751530661874886</v>
      </c>
      <c r="K85" s="1">
        <v>3.0390196080301317</v>
      </c>
      <c r="L85" s="1">
        <v>3.0832432266828178</v>
      </c>
      <c r="M85" s="1">
        <v>2.9982222451104046</v>
      </c>
      <c r="N85" s="1">
        <v>3.055296093125583</v>
      </c>
    </row>
    <row r="86" spans="2:14" x14ac:dyDescent="0.4">
      <c r="B86">
        <v>5</v>
      </c>
      <c r="C86">
        <v>2005</v>
      </c>
      <c r="D86" t="s">
        <v>26</v>
      </c>
      <c r="E86" s="1">
        <v>3.1430674535365193</v>
      </c>
      <c r="F86" s="1">
        <v>3.0985185216974336</v>
      </c>
      <c r="G86" s="1">
        <v>3.1085156034678216</v>
      </c>
      <c r="H86" s="1">
        <v>3.046756779825365</v>
      </c>
      <c r="I86" s="1">
        <v>2.9711666544278463</v>
      </c>
      <c r="J86" s="1">
        <v>3.1304411549194184</v>
      </c>
      <c r="K86" s="1">
        <v>3.082156831142949</v>
      </c>
      <c r="L86" s="1">
        <v>3.075413978783188</v>
      </c>
      <c r="M86" s="1">
        <v>3.0327906774920081</v>
      </c>
      <c r="N86" s="1">
        <v>3.0944321731222506</v>
      </c>
    </row>
    <row r="87" spans="2:14" x14ac:dyDescent="0.4">
      <c r="B87">
        <v>6</v>
      </c>
      <c r="C87">
        <v>2005</v>
      </c>
      <c r="D87" t="s">
        <v>28</v>
      </c>
      <c r="E87" s="1">
        <v>3.123910896848924</v>
      </c>
      <c r="F87" s="1">
        <v>3.1586666795942526</v>
      </c>
      <c r="G87" s="1">
        <v>3.0809615514217277</v>
      </c>
      <c r="H87" s="1">
        <v>3.0808999943733215</v>
      </c>
      <c r="I87" s="1">
        <v>3.0067567664223751</v>
      </c>
      <c r="J87" s="1">
        <v>3.0910895102682745</v>
      </c>
      <c r="K87" s="1">
        <v>3.0762500129640102</v>
      </c>
      <c r="L87" s="1">
        <v>2.9763917443678558</v>
      </c>
      <c r="M87" s="1">
        <v>3.0088679385635082</v>
      </c>
      <c r="N87" s="1">
        <v>3.0677467319122047</v>
      </c>
    </row>
    <row r="88" spans="2:14" x14ac:dyDescent="0.4">
      <c r="B88">
        <v>7</v>
      </c>
      <c r="C88">
        <v>2005</v>
      </c>
      <c r="D88" t="s">
        <v>28</v>
      </c>
      <c r="E88" s="1">
        <v>3.1498726158385066</v>
      </c>
      <c r="F88" s="1">
        <v>3.2338889042536425</v>
      </c>
      <c r="G88" s="1">
        <v>3.1272799987792972</v>
      </c>
      <c r="H88" s="1">
        <v>3.1414102377035684</v>
      </c>
      <c r="I88" s="1">
        <v>3.0087930950625186</v>
      </c>
      <c r="J88" s="1">
        <v>3.1195959503000434</v>
      </c>
      <c r="K88" s="1">
        <v>3.1450000476837157</v>
      </c>
      <c r="L88" s="1">
        <v>3.004999998368715</v>
      </c>
      <c r="M88" s="1">
        <v>3</v>
      </c>
      <c r="N88" s="1">
        <v>3.10177653568417</v>
      </c>
    </row>
    <row r="89" spans="2:14" x14ac:dyDescent="0.4">
      <c r="B89">
        <v>8</v>
      </c>
      <c r="C89">
        <v>2005</v>
      </c>
      <c r="D89" t="s">
        <v>28</v>
      </c>
      <c r="E89" s="1">
        <v>3.1640697759251264</v>
      </c>
      <c r="F89" s="1">
        <v>3.2697561194257045</v>
      </c>
      <c r="G89" s="1">
        <v>3.1611333465576168</v>
      </c>
      <c r="H89" s="1">
        <v>3.1627173967983411</v>
      </c>
      <c r="I89" s="1">
        <v>3.0141269744388639</v>
      </c>
      <c r="J89" s="1">
        <v>3.1294977044406003</v>
      </c>
      <c r="K89" s="1">
        <v>3.1820689686413464</v>
      </c>
      <c r="L89" s="1">
        <v>3.0120903879909191</v>
      </c>
      <c r="M89" s="1">
        <v>3.0174999924806443</v>
      </c>
      <c r="N89" s="1">
        <v>3.1184374999720603</v>
      </c>
    </row>
    <row r="90" spans="2:14" x14ac:dyDescent="0.4">
      <c r="B90">
        <v>9</v>
      </c>
      <c r="C90">
        <v>2005</v>
      </c>
      <c r="D90" t="s">
        <v>28</v>
      </c>
      <c r="E90" s="1">
        <v>3.3352258097740912</v>
      </c>
      <c r="F90" s="1">
        <v>3.4036956766377329</v>
      </c>
      <c r="G90" s="1">
        <v>3.3106503990607536</v>
      </c>
      <c r="H90" s="1">
        <v>3.3094366066892382</v>
      </c>
      <c r="I90" s="1">
        <v>3.2235937193036071</v>
      </c>
      <c r="J90" s="1">
        <v>3.3028292667574997</v>
      </c>
      <c r="K90" s="1">
        <v>3.3125000045849728</v>
      </c>
      <c r="L90" s="1">
        <v>3.1837500020077356</v>
      </c>
      <c r="M90" s="1">
        <v>3.2234782395155532</v>
      </c>
      <c r="N90" s="1">
        <v>3.2861706751441537</v>
      </c>
    </row>
    <row r="91" spans="2:14" x14ac:dyDescent="0.4">
      <c r="B91">
        <v>10</v>
      </c>
      <c r="C91">
        <v>2005</v>
      </c>
      <c r="D91" t="s">
        <v>28</v>
      </c>
      <c r="E91" s="1">
        <v>3.4757692538774929</v>
      </c>
      <c r="F91" s="1">
        <v>3.5723255900449531</v>
      </c>
      <c r="G91" s="1">
        <v>3.4563934412158903</v>
      </c>
      <c r="H91" s="1">
        <v>3.4839393984187734</v>
      </c>
      <c r="I91" s="1">
        <v>3.4033333171497691</v>
      </c>
      <c r="J91" s="1">
        <v>3.4682178308468052</v>
      </c>
      <c r="K91" s="1">
        <v>3.4477999973297115</v>
      </c>
      <c r="L91" s="1">
        <v>3.3700666459401449</v>
      </c>
      <c r="M91" s="1">
        <v>3.4035555415683323</v>
      </c>
      <c r="N91" s="1">
        <v>3.4485666677686901</v>
      </c>
    </row>
    <row r="92" spans="2:14" x14ac:dyDescent="0.4">
      <c r="B92">
        <v>11</v>
      </c>
      <c r="C92">
        <v>2005</v>
      </c>
      <c r="D92" t="s">
        <v>28</v>
      </c>
      <c r="E92" s="1">
        <v>3.3597789996236727</v>
      </c>
      <c r="F92" s="1">
        <v>3.4100000130928168</v>
      </c>
      <c r="G92" s="1">
        <v>3.3654304561236046</v>
      </c>
      <c r="H92" s="1">
        <v>3.3503157992112009</v>
      </c>
      <c r="I92" s="1">
        <v>3.2812500149011621</v>
      </c>
      <c r="J92" s="1">
        <v>3.3211583060187264</v>
      </c>
      <c r="K92" s="1">
        <v>3.2908064319241435</v>
      </c>
      <c r="L92" s="1">
        <v>3.2101570623707398</v>
      </c>
      <c r="M92" s="1">
        <v>3.2664814966696278</v>
      </c>
      <c r="N92" s="1">
        <v>3.314496466843905</v>
      </c>
    </row>
    <row r="93" spans="2:14" x14ac:dyDescent="0.4">
      <c r="B93">
        <v>12</v>
      </c>
      <c r="C93">
        <v>2005</v>
      </c>
      <c r="D93" t="s">
        <v>28</v>
      </c>
      <c r="E93" s="1">
        <v>3.5401492617023522</v>
      </c>
      <c r="F93" s="1">
        <v>3.5978571431977406</v>
      </c>
      <c r="G93" s="1">
        <v>3.5714173166770635</v>
      </c>
      <c r="H93" s="1">
        <v>3.5164557318144207</v>
      </c>
      <c r="I93" s="1">
        <v>3.4438235128627106</v>
      </c>
      <c r="J93" s="1">
        <v>3.45321608068955</v>
      </c>
      <c r="K93" s="1">
        <v>3.3943999862670897</v>
      </c>
      <c r="L93" s="1">
        <v>3.3256617468946121</v>
      </c>
      <c r="M93" s="1">
        <v>3.4554545391689646</v>
      </c>
      <c r="N93" s="1">
        <v>3.4744120925698274</v>
      </c>
    </row>
    <row r="94" spans="2:14" x14ac:dyDescent="0.4">
      <c r="B94">
        <v>1</v>
      </c>
      <c r="C94">
        <v>2006</v>
      </c>
      <c r="D94" t="s">
        <v>28</v>
      </c>
      <c r="E94" s="1">
        <v>3.6449689554131548</v>
      </c>
      <c r="F94" s="1">
        <v>3.7196551807995499</v>
      </c>
      <c r="G94" s="1">
        <v>3.6458955113567524</v>
      </c>
      <c r="H94" s="1">
        <v>3.650256398396615</v>
      </c>
      <c r="I94" s="1">
        <v>3.5481538405785193</v>
      </c>
      <c r="J94" s="1">
        <v>3.5794392757326645</v>
      </c>
      <c r="K94" s="1">
        <v>3.5423529662337963</v>
      </c>
      <c r="L94" s="1">
        <v>3.4617985444103216</v>
      </c>
      <c r="M94" s="1">
        <v>3.5585365818768007</v>
      </c>
      <c r="N94" s="1">
        <v>3.5921679100498762</v>
      </c>
    </row>
    <row r="95" spans="2:14" x14ac:dyDescent="0.4">
      <c r="B95">
        <v>2</v>
      </c>
      <c r="C95">
        <v>2006</v>
      </c>
      <c r="D95" t="s">
        <v>28</v>
      </c>
      <c r="E95" s="1">
        <v>3.986804773116253</v>
      </c>
      <c r="F95" s="1">
        <v>4.0256666819254558</v>
      </c>
      <c r="G95" s="1">
        <v>4.0025619889093829</v>
      </c>
      <c r="H95" s="1">
        <v>3.9865000307559968</v>
      </c>
      <c r="I95" s="1">
        <v>3.8734375387430191</v>
      </c>
      <c r="J95" s="1">
        <v>3.9387500509619713</v>
      </c>
      <c r="K95" s="1">
        <v>3.9203922047334561</v>
      </c>
      <c r="L95" s="1">
        <v>3.8122758487175252</v>
      </c>
      <c r="M95" s="1">
        <v>3.8650000294049582</v>
      </c>
      <c r="N95" s="1">
        <v>3.9365488840983462</v>
      </c>
    </row>
    <row r="96" spans="2:14" x14ac:dyDescent="0.4">
      <c r="B96">
        <v>3</v>
      </c>
      <c r="C96">
        <v>2006</v>
      </c>
      <c r="D96" t="s">
        <v>28</v>
      </c>
      <c r="E96" s="1">
        <v>3.9941935649115918</v>
      </c>
      <c r="F96" s="1">
        <v>4.0573333263397213</v>
      </c>
      <c r="G96" s="1">
        <v>3.9820253411425814</v>
      </c>
      <c r="H96" s="1">
        <v>4.0103124752640715</v>
      </c>
      <c r="I96" s="1">
        <v>3.8894047538439431</v>
      </c>
      <c r="J96" s="1">
        <v>3.9586182022094727</v>
      </c>
      <c r="K96" s="1">
        <v>3.9224615353804366</v>
      </c>
      <c r="L96" s="1">
        <v>3.8418269547132344</v>
      </c>
      <c r="M96" s="1">
        <v>3.8892537479969982</v>
      </c>
      <c r="N96" s="1">
        <v>3.9479196923803612</v>
      </c>
    </row>
    <row r="97" spans="2:14" x14ac:dyDescent="0.4">
      <c r="B97">
        <v>4</v>
      </c>
      <c r="C97">
        <v>2006</v>
      </c>
      <c r="D97" t="s">
        <v>28</v>
      </c>
      <c r="E97" s="1">
        <v>4.222594897958297</v>
      </c>
      <c r="F97" s="1">
        <v>4.263392848627908</v>
      </c>
      <c r="G97" s="1">
        <v>4.2412686650432763</v>
      </c>
      <c r="H97" s="1">
        <v>4.218227899527248</v>
      </c>
      <c r="I97" s="1">
        <v>4.0945455124883949</v>
      </c>
      <c r="J97" s="1">
        <v>4.1530541739440308</v>
      </c>
      <c r="K97" s="1">
        <v>4.1284444914923775</v>
      </c>
      <c r="L97" s="1">
        <v>4.0792452884170247</v>
      </c>
      <c r="M97" s="1">
        <v>4.0947170437506903</v>
      </c>
      <c r="N97" s="1">
        <v>4.1681007408270183</v>
      </c>
    </row>
    <row r="98" spans="2:14" x14ac:dyDescent="0.4">
      <c r="B98">
        <v>5</v>
      </c>
      <c r="C98">
        <v>2006</v>
      </c>
      <c r="D98" t="s">
        <v>28</v>
      </c>
      <c r="E98" s="1">
        <v>4.4798557941730204</v>
      </c>
      <c r="F98" s="1">
        <v>4.5713846426743716</v>
      </c>
      <c r="G98" s="1">
        <v>4.5185875879169188</v>
      </c>
      <c r="H98" s="1">
        <v>4.5361904870896108</v>
      </c>
      <c r="I98" s="1">
        <v>4.4423683850388782</v>
      </c>
      <c r="J98" s="1">
        <v>4.4888549579008847</v>
      </c>
      <c r="K98" s="1">
        <v>4.4260345204123137</v>
      </c>
      <c r="L98" s="1">
        <v>4.4204975336938359</v>
      </c>
      <c r="M98" s="1">
        <v>4.4915624782443047</v>
      </c>
      <c r="N98" s="1">
        <v>4.4830838918293781</v>
      </c>
    </row>
    <row r="99" spans="2:14" x14ac:dyDescent="0.4">
      <c r="B99">
        <v>6</v>
      </c>
      <c r="C99">
        <v>2006</v>
      </c>
      <c r="D99" t="s">
        <v>30</v>
      </c>
      <c r="E99" s="1">
        <v>4.5288461643260911</v>
      </c>
      <c r="F99" s="1">
        <v>4.6249999920527136</v>
      </c>
      <c r="G99" s="1">
        <v>4.4811594244362656</v>
      </c>
      <c r="H99" s="1">
        <v>4.5672093657560131</v>
      </c>
      <c r="I99" s="1">
        <v>4.4391044502827661</v>
      </c>
      <c r="J99" s="1">
        <v>4.5175688223007615</v>
      </c>
      <c r="K99" s="1">
        <v>4.50363640351729</v>
      </c>
      <c r="L99" s="1">
        <v>4.4500653852824295</v>
      </c>
      <c r="M99" s="1">
        <v>4.4459615670717678</v>
      </c>
      <c r="N99" s="1">
        <v>4.5053900160789491</v>
      </c>
    </row>
    <row r="100" spans="2:14" x14ac:dyDescent="0.4">
      <c r="B100">
        <v>7</v>
      </c>
      <c r="C100">
        <v>2006</v>
      </c>
      <c r="D100" t="s">
        <v>30</v>
      </c>
      <c r="E100" s="1">
        <v>4.7126285879952565</v>
      </c>
      <c r="F100" s="1">
        <v>4.7970768855168266</v>
      </c>
      <c r="G100" s="1">
        <v>4.6830252479104431</v>
      </c>
      <c r="H100" s="1">
        <v>4.7446341863492636</v>
      </c>
      <c r="I100" s="1">
        <v>4.5510344340883453</v>
      </c>
      <c r="J100" s="1">
        <v>4.6972897431560767</v>
      </c>
      <c r="K100" s="1">
        <v>4.6771111276414663</v>
      </c>
      <c r="L100" s="1">
        <v>4.5975496500533151</v>
      </c>
      <c r="M100" s="1">
        <v>4.5583673107380767</v>
      </c>
      <c r="N100" s="1">
        <v>4.6765135768062134</v>
      </c>
    </row>
    <row r="101" spans="2:14" x14ac:dyDescent="0.4">
      <c r="B101">
        <v>8</v>
      </c>
      <c r="C101">
        <v>2006</v>
      </c>
      <c r="D101" t="s">
        <v>30</v>
      </c>
      <c r="E101" s="1">
        <v>4.4217500042915345</v>
      </c>
      <c r="F101" s="1">
        <v>4.4605970453860158</v>
      </c>
      <c r="G101" s="1">
        <v>4.4090909121872546</v>
      </c>
      <c r="H101" s="1">
        <v>4.4152941311106959</v>
      </c>
      <c r="I101" s="1">
        <v>4.2365789852644271</v>
      </c>
      <c r="J101" s="1">
        <v>4.3967153068876614</v>
      </c>
      <c r="K101" s="1">
        <v>4.3577049052129029</v>
      </c>
      <c r="L101" s="1">
        <v>4.2724338738375867</v>
      </c>
      <c r="M101" s="1">
        <v>4.2633962181379212</v>
      </c>
      <c r="N101" s="1">
        <v>4.3688179485956278</v>
      </c>
    </row>
    <row r="102" spans="2:14" x14ac:dyDescent="0.4">
      <c r="B102">
        <v>9</v>
      </c>
      <c r="C102">
        <v>2006</v>
      </c>
      <c r="D102" t="s">
        <v>30</v>
      </c>
      <c r="E102" s="1">
        <v>4.4401281827535382</v>
      </c>
      <c r="F102" s="1">
        <v>4.4264062345027924</v>
      </c>
      <c r="G102" s="1">
        <v>4.4523478673852006</v>
      </c>
      <c r="H102" s="1">
        <v>4.3851851710566772</v>
      </c>
      <c r="I102" s="1">
        <v>4.2472413737198398</v>
      </c>
      <c r="J102" s="1">
        <v>4.4191827155076542</v>
      </c>
      <c r="K102" s="1">
        <v>4.3838775206585323</v>
      </c>
      <c r="L102" s="1">
        <v>4.2728966055245232</v>
      </c>
      <c r="M102" s="1">
        <v>4.2756757220706421</v>
      </c>
      <c r="N102" s="1">
        <v>4.3825629919538889</v>
      </c>
    </row>
    <row r="103" spans="2:14" x14ac:dyDescent="0.4">
      <c r="B103">
        <v>10</v>
      </c>
      <c r="C103">
        <v>2006</v>
      </c>
      <c r="D103" t="s">
        <v>30</v>
      </c>
      <c r="E103" s="1">
        <v>4.9558860591695275</v>
      </c>
      <c r="F103" s="1">
        <v>4.9840322386833931</v>
      </c>
      <c r="G103" s="1">
        <v>4.9334166844685869</v>
      </c>
      <c r="H103" s="1">
        <v>4.9662195066126378</v>
      </c>
      <c r="I103" s="1">
        <v>4.7700000375004139</v>
      </c>
      <c r="J103" s="1">
        <v>4.9504566345040653</v>
      </c>
      <c r="K103" s="1">
        <v>4.9169230827918415</v>
      </c>
      <c r="L103" s="1">
        <v>4.8201935522017942</v>
      </c>
      <c r="M103" s="1">
        <v>4.8253658922707166</v>
      </c>
      <c r="N103" s="1">
        <v>4.9129852378418679</v>
      </c>
    </row>
    <row r="104" spans="2:14" x14ac:dyDescent="0.4">
      <c r="B104">
        <v>11</v>
      </c>
      <c r="C104">
        <v>2006</v>
      </c>
      <c r="D104" t="s">
        <v>30</v>
      </c>
      <c r="E104" s="1">
        <v>4.9510194167350106</v>
      </c>
      <c r="F104" s="1">
        <v>4.9314492819965752</v>
      </c>
      <c r="G104" s="1">
        <v>4.8844274637353333</v>
      </c>
      <c r="H104" s="1">
        <v>4.9310576915740967</v>
      </c>
      <c r="I104" s="1">
        <v>4.7279999806330748</v>
      </c>
      <c r="J104" s="1">
        <v>4.9192277952510874</v>
      </c>
      <c r="K104" s="1">
        <v>4.9022807071083472</v>
      </c>
      <c r="L104" s="1">
        <v>4.7970526268607685</v>
      </c>
      <c r="M104" s="1">
        <v>4.8036537995705242</v>
      </c>
      <c r="N104" s="1">
        <v>4.8851985813554997</v>
      </c>
    </row>
    <row r="105" spans="2:14" x14ac:dyDescent="0.4">
      <c r="B105">
        <v>12</v>
      </c>
      <c r="C105">
        <v>2006</v>
      </c>
      <c r="D105" t="s">
        <v>30</v>
      </c>
      <c r="E105" s="1">
        <v>4.7099999434807724</v>
      </c>
      <c r="F105" s="1">
        <v>4.7133333384990692</v>
      </c>
      <c r="G105" s="1">
        <v>4.6881319140339945</v>
      </c>
      <c r="H105" s="1">
        <v>4.6772726851624329</v>
      </c>
      <c r="I105" s="1">
        <v>4.4445238567533947</v>
      </c>
      <c r="J105" s="1">
        <v>4.6841103752697908</v>
      </c>
      <c r="K105" s="1">
        <v>4.6806060184131972</v>
      </c>
      <c r="L105" s="1">
        <v>4.5396093986928463</v>
      </c>
      <c r="M105" s="1">
        <v>4.5592593087090387</v>
      </c>
      <c r="N105" s="1">
        <v>4.6474899189584207</v>
      </c>
    </row>
    <row r="106" spans="2:14" x14ac:dyDescent="0.4">
      <c r="B106">
        <v>1</v>
      </c>
      <c r="C106">
        <v>2007</v>
      </c>
      <c r="D106" t="s">
        <v>30</v>
      </c>
      <c r="E106" s="1">
        <v>4.5429075089845368</v>
      </c>
      <c r="F106" s="1">
        <v>4.5599999685545214</v>
      </c>
      <c r="G106" s="1">
        <v>4.5397241493751261</v>
      </c>
      <c r="H106" s="1">
        <v>4.5333944941879416</v>
      </c>
      <c r="I106" s="1">
        <v>4.2813333537843494</v>
      </c>
      <c r="J106" s="1">
        <v>4.5272118938899837</v>
      </c>
      <c r="K106" s="1">
        <v>4.5639285785811285</v>
      </c>
      <c r="L106" s="1">
        <v>4.372132687772055</v>
      </c>
      <c r="M106" s="1">
        <v>4.3418666394551586</v>
      </c>
      <c r="N106" s="1">
        <v>4.4808598730214841</v>
      </c>
    </row>
    <row r="107" spans="2:14" x14ac:dyDescent="0.4">
      <c r="B107">
        <v>2</v>
      </c>
      <c r="C107">
        <v>2007</v>
      </c>
      <c r="D107" t="s">
        <v>30</v>
      </c>
      <c r="E107" s="1">
        <v>4.6628089540460138</v>
      </c>
      <c r="F107" s="1">
        <v>4.6851724016255343</v>
      </c>
      <c r="G107" s="1">
        <v>4.6527067413903715</v>
      </c>
      <c r="H107" s="1">
        <v>4.6558490969100079</v>
      </c>
      <c r="I107" s="1">
        <v>4.4143420646065161</v>
      </c>
      <c r="J107" s="1">
        <v>4.6518055509637906</v>
      </c>
      <c r="K107" s="1">
        <v>4.7054347784622852</v>
      </c>
      <c r="L107" s="1">
        <v>4.4879166852860219</v>
      </c>
      <c r="M107" s="1">
        <v>4.4493332862854</v>
      </c>
      <c r="N107" s="1">
        <v>4.6008049141276963</v>
      </c>
    </row>
    <row r="108" spans="2:14" x14ac:dyDescent="0.4">
      <c r="B108">
        <v>3</v>
      </c>
      <c r="C108">
        <v>2007</v>
      </c>
      <c r="D108" t="s">
        <v>30</v>
      </c>
      <c r="E108" s="1">
        <v>4.703793109148398</v>
      </c>
      <c r="F108" s="1">
        <v>4.6599999806460213</v>
      </c>
      <c r="G108" s="1">
        <v>4.7037864194332979</v>
      </c>
      <c r="H108" s="1">
        <v>4.627000006762418</v>
      </c>
      <c r="I108" s="1">
        <v>4.3828378303630933</v>
      </c>
      <c r="J108" s="1">
        <v>4.6583257994500764</v>
      </c>
      <c r="K108" s="1">
        <v>4.6766666670640307</v>
      </c>
      <c r="L108" s="1">
        <v>4.498023946842034</v>
      </c>
      <c r="M108" s="1">
        <v>4.4416176781934862</v>
      </c>
      <c r="N108" s="1">
        <v>4.6082284646712797</v>
      </c>
    </row>
    <row r="109" spans="2:14" x14ac:dyDescent="0.4">
      <c r="B109">
        <v>4</v>
      </c>
      <c r="C109">
        <v>2007</v>
      </c>
      <c r="D109" t="s">
        <v>30</v>
      </c>
      <c r="E109" s="1">
        <v>4.7274359128414059</v>
      </c>
      <c r="F109" s="1">
        <v>4.6875757665345166</v>
      </c>
      <c r="G109" s="1">
        <v>4.7133333285649615</v>
      </c>
      <c r="H109" s="1">
        <v>4.6391398265797603</v>
      </c>
      <c r="I109" s="1">
        <v>4.4851135936650364</v>
      </c>
      <c r="J109" s="1">
        <v>4.6549073877157987</v>
      </c>
      <c r="K109" s="1">
        <v>4.6958333353201551</v>
      </c>
      <c r="L109" s="1">
        <v>4.4878698185350769</v>
      </c>
      <c r="M109" s="1">
        <v>4.4993589719136553</v>
      </c>
      <c r="N109" s="1">
        <v>4.6206360054575999</v>
      </c>
    </row>
    <row r="110" spans="2:14" x14ac:dyDescent="0.4">
      <c r="B110">
        <v>5</v>
      </c>
      <c r="C110">
        <v>2007</v>
      </c>
      <c r="D110" t="s">
        <v>30</v>
      </c>
      <c r="E110" s="1">
        <v>4.729952134584126</v>
      </c>
      <c r="F110" s="1">
        <v>4.72787498831749</v>
      </c>
      <c r="G110" s="1">
        <v>4.7309553729500742</v>
      </c>
      <c r="H110" s="1">
        <v>4.7016363187269734</v>
      </c>
      <c r="I110" s="1">
        <v>4.5317117072440478</v>
      </c>
      <c r="J110" s="1">
        <v>4.6707746361342952</v>
      </c>
      <c r="K110" s="1">
        <v>4.6872130925538107</v>
      </c>
      <c r="L110" s="1">
        <v>4.5373684230603679</v>
      </c>
      <c r="M110" s="1">
        <v>4.5348453570886988</v>
      </c>
      <c r="N110" s="1">
        <v>4.6512594678875887</v>
      </c>
    </row>
    <row r="111" spans="2:14" x14ac:dyDescent="0.4">
      <c r="B111">
        <v>6</v>
      </c>
      <c r="C111">
        <v>2007</v>
      </c>
      <c r="D111" t="s">
        <v>32</v>
      </c>
      <c r="E111" s="1">
        <v>5.3849375486373905</v>
      </c>
      <c r="F111" s="1">
        <v>5.4854687228798866</v>
      </c>
      <c r="G111" s="1">
        <v>5.3891935848420669</v>
      </c>
      <c r="H111" s="1">
        <v>5.4185897876054812</v>
      </c>
      <c r="I111" s="1">
        <v>5.2248648566168709</v>
      </c>
      <c r="J111" s="1">
        <v>5.3760538186727622</v>
      </c>
      <c r="K111" s="1">
        <v>5.3618367448145028</v>
      </c>
      <c r="L111" s="1">
        <v>5.2960526253047746</v>
      </c>
      <c r="M111" s="1">
        <v>5.2445762601949397</v>
      </c>
      <c r="N111" s="1">
        <v>5.3573041849922189</v>
      </c>
    </row>
    <row r="112" spans="2:14" x14ac:dyDescent="0.4">
      <c r="B112">
        <v>7</v>
      </c>
      <c r="C112">
        <v>2007</v>
      </c>
      <c r="D112" t="s">
        <v>32</v>
      </c>
      <c r="E112" s="1">
        <v>5.669482746343502</v>
      </c>
      <c r="F112" s="1">
        <v>5.7391525284718661</v>
      </c>
      <c r="G112" s="1">
        <v>5.62246374807496</v>
      </c>
      <c r="H112" s="1">
        <v>5.6764423205302315</v>
      </c>
      <c r="I112" s="1">
        <v>5.4238709326713321</v>
      </c>
      <c r="J112" s="1">
        <v>5.6361344101048321</v>
      </c>
      <c r="K112" s="1">
        <v>5.6989795626426227</v>
      </c>
      <c r="L112" s="1">
        <v>5.4691194858191148</v>
      </c>
      <c r="M112" s="1">
        <v>5.4526865446745463</v>
      </c>
      <c r="N112" s="1">
        <v>5.5979093221687366</v>
      </c>
    </row>
    <row r="113" spans="2:14" x14ac:dyDescent="0.4">
      <c r="B113">
        <v>8</v>
      </c>
      <c r="C113">
        <v>2007</v>
      </c>
      <c r="D113" t="s">
        <v>32</v>
      </c>
      <c r="E113" s="1">
        <v>6.2169827428357358</v>
      </c>
      <c r="F113" s="1">
        <v>6.2295327097456035</v>
      </c>
      <c r="G113" s="1">
        <v>6.153863616965034</v>
      </c>
      <c r="H113" s="1">
        <v>6.1811764442842767</v>
      </c>
      <c r="I113" s="1">
        <v>5.9445160742728937</v>
      </c>
      <c r="J113" s="1">
        <v>6.193020810683568</v>
      </c>
      <c r="K113" s="1">
        <v>6.1814061626791954</v>
      </c>
      <c r="L113" s="1">
        <v>5.9631526622866176</v>
      </c>
      <c r="M113" s="1">
        <v>5.9688774858202249</v>
      </c>
      <c r="N113" s="1">
        <v>6.1242145010344293</v>
      </c>
    </row>
    <row r="114" spans="2:14" x14ac:dyDescent="0.4">
      <c r="B114">
        <v>9</v>
      </c>
      <c r="C114">
        <v>2007</v>
      </c>
      <c r="D114" t="s">
        <v>32</v>
      </c>
      <c r="E114" s="1">
        <v>7.8175121772580027</v>
      </c>
      <c r="F114" s="1">
        <v>7.8245311826467514</v>
      </c>
      <c r="G114" s="1">
        <v>7.7766901170703724</v>
      </c>
      <c r="H114" s="1">
        <v>7.8094444237058127</v>
      </c>
      <c r="I114" s="1">
        <v>7.586521708447</v>
      </c>
      <c r="J114" s="1">
        <v>7.816024586802623</v>
      </c>
      <c r="K114" s="1">
        <v>7.7153570907456537</v>
      </c>
      <c r="L114" s="1">
        <v>7.6060389915069972</v>
      </c>
      <c r="M114" s="1">
        <v>7.6133333245913191</v>
      </c>
      <c r="N114" s="1">
        <v>7.744269934493941</v>
      </c>
    </row>
    <row r="115" spans="2:14" x14ac:dyDescent="0.4">
      <c r="B115">
        <v>10</v>
      </c>
      <c r="C115">
        <v>2007</v>
      </c>
      <c r="D115" t="s">
        <v>32</v>
      </c>
      <c r="E115" s="1">
        <v>7.9679545218294319</v>
      </c>
      <c r="F115" s="1">
        <v>7.9092372999352927</v>
      </c>
      <c r="G115" s="1">
        <v>7.9516572298322403</v>
      </c>
      <c r="H115" s="1">
        <v>7.9034809402272668</v>
      </c>
      <c r="I115" s="1">
        <v>7.7661379551065375</v>
      </c>
      <c r="J115" s="1">
        <v>7.9862876640115692</v>
      </c>
      <c r="K115" s="1">
        <v>7.9251428195408415</v>
      </c>
      <c r="L115" s="1">
        <v>7.7913793155125211</v>
      </c>
      <c r="M115" s="1">
        <v>7.7672631514699839</v>
      </c>
      <c r="N115" s="1">
        <v>7.9013818020748792</v>
      </c>
    </row>
    <row r="116" spans="2:14" x14ac:dyDescent="0.4">
      <c r="B116">
        <v>11</v>
      </c>
      <c r="C116">
        <v>2007</v>
      </c>
      <c r="D116" t="s">
        <v>32</v>
      </c>
      <c r="E116" s="1">
        <v>7.6978673166573328</v>
      </c>
      <c r="F116" s="1">
        <v>7.6805208524068194</v>
      </c>
      <c r="G116" s="1">
        <v>7.729720275718849</v>
      </c>
      <c r="H116" s="1">
        <v>7.6684327801661709</v>
      </c>
      <c r="I116" s="1">
        <v>7.4917699678809244</v>
      </c>
      <c r="J116" s="1">
        <v>7.6984453922560236</v>
      </c>
      <c r="K116" s="1">
        <v>7.6969091502102929</v>
      </c>
      <c r="L116" s="1">
        <v>7.5003164146519916</v>
      </c>
      <c r="M116" s="1">
        <v>7.502162179431398</v>
      </c>
      <c r="N116" s="1">
        <v>7.6406219356774114</v>
      </c>
    </row>
    <row r="117" spans="2:14" x14ac:dyDescent="0.4">
      <c r="B117">
        <v>12</v>
      </c>
      <c r="C117">
        <v>2007</v>
      </c>
      <c r="D117" t="s">
        <v>32</v>
      </c>
      <c r="E117" s="1">
        <v>9.059099979400635</v>
      </c>
      <c r="F117" s="1">
        <v>9.0044186281603444</v>
      </c>
      <c r="G117" s="1">
        <v>9.056141725675328</v>
      </c>
      <c r="H117" s="1">
        <v>9.0065600357055668</v>
      </c>
      <c r="I117" s="1">
        <v>8.8855139830402123</v>
      </c>
      <c r="J117" s="1">
        <v>9.1045606046540968</v>
      </c>
      <c r="K117" s="1">
        <v>9.0983018695183517</v>
      </c>
      <c r="L117" s="1">
        <v>8.9402514283762038</v>
      </c>
      <c r="M117" s="1">
        <v>8.9096202005313927</v>
      </c>
      <c r="N117" s="1">
        <v>9.0182637908610896</v>
      </c>
    </row>
    <row r="118" spans="2:14" x14ac:dyDescent="0.4">
      <c r="B118">
        <v>1</v>
      </c>
      <c r="C118">
        <v>2008</v>
      </c>
      <c r="D118" t="s">
        <v>32</v>
      </c>
      <c r="E118" s="1">
        <v>8.8583333239410855</v>
      </c>
      <c r="F118" s="1">
        <v>8.7834482932912898</v>
      </c>
      <c r="G118" s="1">
        <v>8.8329944071796653</v>
      </c>
      <c r="H118" s="1">
        <v>8.7752095924879985</v>
      </c>
      <c r="I118" s="1">
        <v>8.7374045466648713</v>
      </c>
      <c r="J118" s="1">
        <v>8.8679933260914474</v>
      </c>
      <c r="K118" s="1">
        <v>8.8427940957686477</v>
      </c>
      <c r="L118" s="1">
        <v>8.7242563590025295</v>
      </c>
      <c r="M118" s="1">
        <v>8.7230700944599349</v>
      </c>
      <c r="N118" s="1">
        <v>8.8043631554272803</v>
      </c>
    </row>
    <row r="119" spans="2:14" x14ac:dyDescent="0.4">
      <c r="B119">
        <v>2</v>
      </c>
      <c r="C119">
        <v>2008</v>
      </c>
      <c r="D119" t="s">
        <v>32</v>
      </c>
      <c r="E119" s="1">
        <v>10.717378653368904</v>
      </c>
      <c r="F119" s="1">
        <v>10.6354255168996</v>
      </c>
      <c r="G119" s="1">
        <v>10.711748243211863</v>
      </c>
      <c r="H119" s="1">
        <v>10.639160338248917</v>
      </c>
      <c r="I119" s="1">
        <v>10.499405860900877</v>
      </c>
      <c r="J119" s="1">
        <v>10.714229121607303</v>
      </c>
      <c r="K119" s="1">
        <v>10.687272817438295</v>
      </c>
      <c r="L119" s="1">
        <v>10.576052621791236</v>
      </c>
      <c r="M119" s="1">
        <v>10.548571333593252</v>
      </c>
      <c r="N119" s="1">
        <v>10.650132560888004</v>
      </c>
    </row>
    <row r="120" spans="2:14" x14ac:dyDescent="0.4">
      <c r="B120">
        <v>3</v>
      </c>
      <c r="C120">
        <v>2008</v>
      </c>
      <c r="D120" t="s">
        <v>32</v>
      </c>
      <c r="E120" s="1">
        <v>11.190229914654262</v>
      </c>
      <c r="F120" s="1">
        <v>11.074408592716342</v>
      </c>
      <c r="G120" s="1">
        <v>11.18510784176614</v>
      </c>
      <c r="H120" s="1">
        <v>10.999923097170317</v>
      </c>
      <c r="I120" s="1">
        <v>11.016309533800397</v>
      </c>
      <c r="J120" s="1">
        <v>11.191909109462392</v>
      </c>
      <c r="K120" s="1">
        <v>11.322926800425451</v>
      </c>
      <c r="L120" s="1">
        <v>11.053499931097033</v>
      </c>
      <c r="M120" s="1">
        <v>10.996785674776353</v>
      </c>
      <c r="N120" s="1">
        <v>11.116319987826877</v>
      </c>
    </row>
    <row r="121" spans="2:14" x14ac:dyDescent="0.4">
      <c r="B121">
        <v>4</v>
      </c>
      <c r="C121">
        <v>2008</v>
      </c>
      <c r="D121" t="s">
        <v>32</v>
      </c>
      <c r="E121" s="1">
        <v>8.7616216335517567</v>
      </c>
      <c r="F121" s="1">
        <v>8.5918965545193906</v>
      </c>
      <c r="G121" s="1">
        <v>8.7904167004993976</v>
      </c>
      <c r="H121" s="1">
        <v>8.5861962763078381</v>
      </c>
      <c r="I121" s="1">
        <v>8.6424060549054822</v>
      </c>
      <c r="J121" s="1">
        <v>8.7536917313879972</v>
      </c>
      <c r="K121" s="1">
        <v>8.7108955312131062</v>
      </c>
      <c r="L121" s="1">
        <v>8.5960795445875693</v>
      </c>
      <c r="M121" s="1">
        <v>8.6030081810989998</v>
      </c>
      <c r="N121" s="1">
        <v>8.6851010830254562</v>
      </c>
    </row>
    <row r="122" spans="2:14" x14ac:dyDescent="0.4">
      <c r="B122">
        <v>5</v>
      </c>
      <c r="C122">
        <v>2008</v>
      </c>
      <c r="D122" t="s">
        <v>32</v>
      </c>
      <c r="E122" s="1">
        <v>7.7162790852923724</v>
      </c>
      <c r="F122" s="1">
        <v>7.5873958071072893</v>
      </c>
      <c r="G122" s="1">
        <v>7.8165972464614448</v>
      </c>
      <c r="H122" s="1">
        <v>7.6009160762524788</v>
      </c>
      <c r="I122" s="1">
        <v>7.638317772161181</v>
      </c>
      <c r="J122" s="1">
        <v>7.7150840679136641</v>
      </c>
      <c r="K122" s="1">
        <v>7.5946938845576071</v>
      </c>
      <c r="L122" s="1">
        <v>7.5989936852605089</v>
      </c>
      <c r="M122" s="1">
        <v>7.5595000267028807</v>
      </c>
      <c r="N122" s="1">
        <v>7.6662792728445623</v>
      </c>
    </row>
    <row r="123" spans="2:14" x14ac:dyDescent="0.4">
      <c r="B123">
        <v>6</v>
      </c>
      <c r="C123">
        <v>2008</v>
      </c>
      <c r="D123" t="s">
        <v>34</v>
      </c>
      <c r="E123" s="1">
        <v>8.3696774403620431</v>
      </c>
      <c r="F123" s="1">
        <v>8.2256338159802933</v>
      </c>
      <c r="G123" s="1">
        <v>8.3367133574052286</v>
      </c>
      <c r="H123" s="1">
        <v>8.2549219354987144</v>
      </c>
      <c r="I123" s="1">
        <v>8.2594175477629719</v>
      </c>
      <c r="J123" s="1">
        <v>8.3474235867829307</v>
      </c>
      <c r="K123" s="1">
        <v>8.2748148706224232</v>
      </c>
      <c r="L123" s="1">
        <v>8.2877499610185623</v>
      </c>
      <c r="M123" s="1">
        <v>8.2379382172810658</v>
      </c>
      <c r="N123" s="1">
        <v>8.3055407953341671</v>
      </c>
    </row>
    <row r="124" spans="2:14" x14ac:dyDescent="0.4">
      <c r="B124">
        <v>7</v>
      </c>
      <c r="C124">
        <v>2008</v>
      </c>
      <c r="D124" t="s">
        <v>34</v>
      </c>
      <c r="E124" s="1">
        <v>7.7656343036623143</v>
      </c>
      <c r="F124" s="1">
        <v>7.7593826776669346</v>
      </c>
      <c r="G124" s="1">
        <v>7.6884916268247467</v>
      </c>
      <c r="H124" s="1">
        <v>7.5808228058151048</v>
      </c>
      <c r="I124" s="1">
        <v>7.613007495277806</v>
      </c>
      <c r="J124" s="1">
        <v>7.7425182544401965</v>
      </c>
      <c r="K124" s="1">
        <v>7.5763076562147873</v>
      </c>
      <c r="L124" s="1">
        <v>7.7388718653947883</v>
      </c>
      <c r="M124" s="1">
        <v>7.6790756097360822</v>
      </c>
      <c r="N124" s="1">
        <v>7.6990760885502985</v>
      </c>
    </row>
    <row r="125" spans="2:14" x14ac:dyDescent="0.4">
      <c r="B125">
        <v>8</v>
      </c>
      <c r="C125">
        <v>2008</v>
      </c>
      <c r="D125" t="s">
        <v>34</v>
      </c>
      <c r="E125" s="1">
        <v>7.9245540009977669</v>
      </c>
      <c r="F125" s="1">
        <v>7.8665151596069336</v>
      </c>
      <c r="G125" s="1">
        <v>7.8764799652099606</v>
      </c>
      <c r="H125" s="1">
        <v>7.6617142643247336</v>
      </c>
      <c r="I125" s="1">
        <v>7.7122222052680121</v>
      </c>
      <c r="J125" s="1">
        <v>7.878362090423189</v>
      </c>
      <c r="K125" s="1">
        <v>7.676037716415693</v>
      </c>
      <c r="L125" s="1">
        <v>7.8213496939536249</v>
      </c>
      <c r="M125" s="1">
        <v>7.7734375099341078</v>
      </c>
      <c r="N125" s="1">
        <v>7.820217390124216</v>
      </c>
    </row>
    <row r="126" spans="2:14" x14ac:dyDescent="0.4">
      <c r="B126">
        <v>9</v>
      </c>
      <c r="C126">
        <v>2008</v>
      </c>
      <c r="D126" t="s">
        <v>34</v>
      </c>
      <c r="E126" s="1">
        <v>6.9747894613366377</v>
      </c>
      <c r="F126" s="1">
        <v>6.9699999865363624</v>
      </c>
      <c r="G126" s="1">
        <v>6.861408465345141</v>
      </c>
      <c r="H126" s="1">
        <v>6.7667625653657986</v>
      </c>
      <c r="I126" s="1">
        <v>6.801923045745264</v>
      </c>
      <c r="J126" s="1">
        <v>6.92236364104531</v>
      </c>
      <c r="K126" s="1">
        <v>6.6770370094864457</v>
      </c>
      <c r="L126" s="1">
        <v>6.8313724885579026</v>
      </c>
      <c r="M126" s="1">
        <v>6.8206521065338794</v>
      </c>
      <c r="N126" s="1">
        <v>6.8654474838670474</v>
      </c>
    </row>
    <row r="127" spans="2:14" x14ac:dyDescent="0.4">
      <c r="B127">
        <v>10</v>
      </c>
      <c r="C127">
        <v>2008</v>
      </c>
      <c r="D127" t="s">
        <v>34</v>
      </c>
      <c r="E127" s="1">
        <v>5.4553992557888247</v>
      </c>
      <c r="F127" s="1">
        <v>5.459879501756415</v>
      </c>
      <c r="G127" s="1">
        <v>5.3905797315680459</v>
      </c>
      <c r="H127" s="1">
        <v>5.210240944322333</v>
      </c>
      <c r="I127" s="1">
        <v>5.2675373198381115</v>
      </c>
      <c r="J127" s="1">
        <v>5.40837931468569</v>
      </c>
      <c r="K127" s="1">
        <v>5.1220968154168895</v>
      </c>
      <c r="L127" s="1">
        <v>5.2618461217635719</v>
      </c>
      <c r="M127" s="1">
        <v>5.2705000281333927</v>
      </c>
      <c r="N127" s="1">
        <v>5.3391523118022386</v>
      </c>
    </row>
    <row r="128" spans="2:14" x14ac:dyDescent="0.4">
      <c r="B128">
        <v>11</v>
      </c>
      <c r="C128">
        <v>2008</v>
      </c>
      <c r="D128" t="s">
        <v>34</v>
      </c>
      <c r="E128" s="1">
        <v>5.1062500013245478</v>
      </c>
      <c r="F128" s="1">
        <v>5.0689393751548986</v>
      </c>
      <c r="G128" s="1">
        <v>5.0526271108853615</v>
      </c>
      <c r="H128" s="1">
        <v>4.8597058688893036</v>
      </c>
      <c r="I128" s="1">
        <v>4.9208333403975875</v>
      </c>
      <c r="J128" s="1">
        <v>5.0620425467795505</v>
      </c>
      <c r="K128" s="1">
        <v>4.825999962199818</v>
      </c>
      <c r="L128" s="1">
        <v>4.8788889404994986</v>
      </c>
      <c r="M128" s="1">
        <v>4.8993749767541894</v>
      </c>
      <c r="N128" s="1">
        <v>4.9855452232812283</v>
      </c>
    </row>
    <row r="129" spans="2:14" x14ac:dyDescent="0.4">
      <c r="B129">
        <v>12</v>
      </c>
      <c r="C129">
        <v>2008</v>
      </c>
      <c r="D129" t="s">
        <v>34</v>
      </c>
      <c r="E129" s="1">
        <v>5.1264081624089455</v>
      </c>
      <c r="F129" s="1">
        <v>5.0326667277018231</v>
      </c>
      <c r="G129" s="1">
        <v>5.0532940920661478</v>
      </c>
      <c r="H129" s="1">
        <v>4.8860122762574738</v>
      </c>
      <c r="I129" s="1">
        <v>4.9594029205948562</v>
      </c>
      <c r="J129" s="1">
        <v>5.0968253763895186</v>
      </c>
      <c r="K129" s="1">
        <v>4.7825000087420149</v>
      </c>
      <c r="L129" s="1">
        <v>4.9348662804792269</v>
      </c>
      <c r="M129" s="1">
        <v>4.9792857297829221</v>
      </c>
      <c r="N129" s="1">
        <v>5.0129292812870352</v>
      </c>
    </row>
    <row r="130" spans="2:14" x14ac:dyDescent="0.4">
      <c r="B130">
        <v>1</v>
      </c>
      <c r="C130">
        <v>2009</v>
      </c>
      <c r="D130" t="s">
        <v>34</v>
      </c>
      <c r="E130" s="1">
        <v>5.5706131908128844</v>
      </c>
      <c r="F130" s="1">
        <v>5.4528125301003456</v>
      </c>
      <c r="G130" s="1">
        <v>5.5147945031727827</v>
      </c>
      <c r="H130" s="1">
        <v>5.3349253811053376</v>
      </c>
      <c r="I130" s="1">
        <v>5.4181818051771682</v>
      </c>
      <c r="J130" s="1">
        <v>5.5472340238855242</v>
      </c>
      <c r="K130" s="1">
        <v>5.2438181790438572</v>
      </c>
      <c r="L130" s="1">
        <v>5.3836424366527833</v>
      </c>
      <c r="M130" s="1">
        <v>5.4616494817832084</v>
      </c>
      <c r="N130" s="1">
        <v>5.4657059789099964</v>
      </c>
    </row>
    <row r="131" spans="2:14" x14ac:dyDescent="0.4">
      <c r="B131">
        <v>2</v>
      </c>
      <c r="C131">
        <v>2009</v>
      </c>
      <c r="D131" t="s">
        <v>34</v>
      </c>
      <c r="E131" s="1">
        <v>5.1612962837572454</v>
      </c>
      <c r="F131" s="1">
        <v>4.9853731553945968</v>
      </c>
      <c r="G131" s="1">
        <v>5.1146258367162174</v>
      </c>
      <c r="H131" s="1">
        <v>4.8677272905002944</v>
      </c>
      <c r="I131" s="1">
        <v>4.9807894815478413</v>
      </c>
      <c r="J131" s="1">
        <v>5.0793560291781574</v>
      </c>
      <c r="K131" s="1">
        <v>4.7673214248248508</v>
      </c>
      <c r="L131" s="1">
        <v>4.8926256435543465</v>
      </c>
      <c r="M131" s="1">
        <v>5.0453398019364739</v>
      </c>
      <c r="N131" s="1">
        <v>5.0191157912611031</v>
      </c>
    </row>
    <row r="132" spans="2:14" x14ac:dyDescent="0.4">
      <c r="B132">
        <v>3</v>
      </c>
      <c r="C132">
        <v>2009</v>
      </c>
      <c r="D132" t="s">
        <v>34</v>
      </c>
      <c r="E132" s="1">
        <v>5.221020409039089</v>
      </c>
      <c r="F132" s="1">
        <v>5.017164137826037</v>
      </c>
      <c r="G132" s="1">
        <v>5.2315972248713178</v>
      </c>
      <c r="H132" s="1">
        <v>4.9156302163580889</v>
      </c>
      <c r="I132" s="1">
        <v>5.0041904721941277</v>
      </c>
      <c r="J132" s="1">
        <v>5.1281349091302779</v>
      </c>
      <c r="K132" s="1">
        <v>4.843166653315226</v>
      </c>
      <c r="L132" s="1">
        <v>4.9749461707248486</v>
      </c>
      <c r="M132" s="1">
        <v>5.0763461727362413</v>
      </c>
      <c r="N132" s="1">
        <v>5.0765449952421786</v>
      </c>
    </row>
    <row r="133" spans="2:14" x14ac:dyDescent="0.4">
      <c r="B133">
        <v>4</v>
      </c>
      <c r="C133">
        <v>2009</v>
      </c>
      <c r="D133" t="s">
        <v>34</v>
      </c>
      <c r="E133" s="1">
        <v>5.305416672518759</v>
      </c>
      <c r="F133" s="1">
        <v>5.1369879848985791</v>
      </c>
      <c r="G133" s="1">
        <v>5.3106110917197338</v>
      </c>
      <c r="H133" s="1">
        <v>4.9896855654206664</v>
      </c>
      <c r="I133" s="1">
        <v>5.0847058977399557</v>
      </c>
      <c r="J133" s="1">
        <v>5.2538738737593187</v>
      </c>
      <c r="K133" s="1">
        <v>4.9698611034287339</v>
      </c>
      <c r="L133" s="1">
        <v>5.1008260353751806</v>
      </c>
      <c r="M133" s="1">
        <v>5.1737600212097172</v>
      </c>
      <c r="N133" s="1">
        <v>5.1812332253867446</v>
      </c>
    </row>
    <row r="134" spans="2:14" x14ac:dyDescent="0.4">
      <c r="B134">
        <v>5</v>
      </c>
      <c r="C134">
        <v>2009</v>
      </c>
      <c r="D134" t="s">
        <v>34</v>
      </c>
      <c r="E134" s="1">
        <v>5.9981690572461055</v>
      </c>
      <c r="F134" s="1">
        <v>5.8843283297410656</v>
      </c>
      <c r="G134" s="1">
        <v>5.9647445295848982</v>
      </c>
      <c r="H134" s="1">
        <v>5.7703906148672104</v>
      </c>
      <c r="I134" s="1">
        <v>5.8342221895853674</v>
      </c>
      <c r="J134" s="1">
        <v>5.9435496621459496</v>
      </c>
      <c r="K134" s="1">
        <v>5.758135593543618</v>
      </c>
      <c r="L134" s="1">
        <v>5.8289655515517316</v>
      </c>
      <c r="M134" s="1">
        <v>5.8747126590246443</v>
      </c>
      <c r="N134" s="1">
        <v>5.8956450471744839</v>
      </c>
    </row>
    <row r="135" spans="2:14" x14ac:dyDescent="0.4">
      <c r="B135">
        <v>6</v>
      </c>
      <c r="C135">
        <v>2009</v>
      </c>
      <c r="D135" t="s">
        <v>36</v>
      </c>
      <c r="E135" s="1">
        <v>5.8844018895089913</v>
      </c>
      <c r="F135" s="1">
        <v>5.8707353016909432</v>
      </c>
      <c r="G135" s="1">
        <v>5.8127083248562279</v>
      </c>
      <c r="H135" s="1">
        <v>5.8144531473517418</v>
      </c>
      <c r="I135" s="1">
        <v>5.7209574922602213</v>
      </c>
      <c r="J135" s="1">
        <v>5.8900778525534303</v>
      </c>
      <c r="K135" s="1">
        <v>5.7443103625856597</v>
      </c>
      <c r="L135" s="1">
        <v>5.7366447417359607</v>
      </c>
      <c r="M135" s="1">
        <v>5.7803488276725599</v>
      </c>
      <c r="N135" s="1">
        <v>5.8228260956480353</v>
      </c>
    </row>
    <row r="136" spans="2:14" x14ac:dyDescent="0.4">
      <c r="B136">
        <v>7</v>
      </c>
      <c r="C136">
        <v>2009</v>
      </c>
      <c r="D136" t="s">
        <v>36</v>
      </c>
      <c r="E136" s="1">
        <v>4.948385835632565</v>
      </c>
      <c r="F136" s="1">
        <v>4.9727499783039102</v>
      </c>
      <c r="G136" s="1">
        <v>4.8901840601962041</v>
      </c>
      <c r="H136" s="1">
        <v>4.9358641983550271</v>
      </c>
      <c r="I136" s="1">
        <v>4.6693616877210902</v>
      </c>
      <c r="J136" s="1">
        <v>4.9596214670488132</v>
      </c>
      <c r="K136" s="1">
        <v>4.8721917818670404</v>
      </c>
      <c r="L136" s="1">
        <v>4.8936170542493782</v>
      </c>
      <c r="M136" s="1">
        <v>4.7369148680504329</v>
      </c>
      <c r="N136" s="1">
        <v>4.9006877263387043</v>
      </c>
    </row>
    <row r="137" spans="2:14" x14ac:dyDescent="0.4">
      <c r="B137">
        <v>8</v>
      </c>
      <c r="C137">
        <v>2009</v>
      </c>
      <c r="D137" t="s">
        <v>36</v>
      </c>
      <c r="E137" s="1">
        <v>4.4453773588504433</v>
      </c>
      <c r="F137" s="1">
        <v>4.5553030028487687</v>
      </c>
      <c r="G137" s="1">
        <v>4.4427737249945203</v>
      </c>
      <c r="H137" s="1">
        <v>4.5073599395751955</v>
      </c>
      <c r="I137" s="1">
        <v>4.2607792290774258</v>
      </c>
      <c r="J137" s="1">
        <v>4.4872137171621542</v>
      </c>
      <c r="K137" s="1">
        <v>4.3915517494596283</v>
      </c>
      <c r="L137" s="1">
        <v>4.5587586139810492</v>
      </c>
      <c r="M137" s="1">
        <v>4.3871831020838776</v>
      </c>
      <c r="N137" s="1">
        <v>4.4632263541325008</v>
      </c>
    </row>
    <row r="138" spans="2:14" x14ac:dyDescent="0.4">
      <c r="B138">
        <v>9</v>
      </c>
      <c r="C138">
        <v>2009</v>
      </c>
      <c r="D138" t="s">
        <v>36</v>
      </c>
      <c r="E138" s="1">
        <v>3.8478494613401351</v>
      </c>
      <c r="F138" s="1">
        <v>3.9641666724568321</v>
      </c>
      <c r="G138" s="1">
        <v>3.9040837862104647</v>
      </c>
      <c r="H138" s="1">
        <v>3.9098113212945327</v>
      </c>
      <c r="I138" s="1">
        <v>3.7239024542211516</v>
      </c>
      <c r="J138" s="1">
        <v>3.8781871272806536</v>
      </c>
      <c r="K138" s="1">
        <v>3.7619178099175024</v>
      </c>
      <c r="L138" s="1">
        <v>4.0002336869730017</v>
      </c>
      <c r="M138" s="1">
        <v>3.8194230863681207</v>
      </c>
      <c r="N138" s="1">
        <v>3.8789993709177635</v>
      </c>
    </row>
    <row r="139" spans="2:14" x14ac:dyDescent="0.4">
      <c r="B139">
        <v>10</v>
      </c>
      <c r="C139">
        <v>2009</v>
      </c>
      <c r="D139" t="s">
        <v>36</v>
      </c>
      <c r="E139" s="1">
        <v>4.2213514087436437</v>
      </c>
      <c r="F139" s="1">
        <v>4.3174999882193177</v>
      </c>
      <c r="G139" s="1">
        <v>4.2624342159221049</v>
      </c>
      <c r="H139" s="1">
        <v>4.2622115657879762</v>
      </c>
      <c r="I139" s="1">
        <v>4.0852475071897594</v>
      </c>
      <c r="J139" s="1">
        <v>4.2645918739085307</v>
      </c>
      <c r="K139" s="1">
        <v>4.1353030204772949</v>
      </c>
      <c r="L139" s="1">
        <v>4.3619462835708722</v>
      </c>
      <c r="M139" s="1">
        <v>4.1510714264143092</v>
      </c>
      <c r="N139" s="1">
        <v>4.2418064678868941</v>
      </c>
    </row>
    <row r="140" spans="2:14" x14ac:dyDescent="0.4">
      <c r="B140">
        <v>11</v>
      </c>
      <c r="C140">
        <v>2009</v>
      </c>
      <c r="D140" t="s">
        <v>36</v>
      </c>
      <c r="E140" s="1">
        <v>4.5441450949159927</v>
      </c>
      <c r="F140" s="1">
        <v>4.6049206446087547</v>
      </c>
      <c r="G140" s="1">
        <v>4.55175674606014</v>
      </c>
      <c r="H140" s="1">
        <v>4.5669724569408174</v>
      </c>
      <c r="I140" s="1">
        <v>4.37711338652778</v>
      </c>
      <c r="J140" s="1">
        <v>4.5918959277270011</v>
      </c>
      <c r="K140" s="1">
        <v>4.4255072552224863</v>
      </c>
      <c r="L140" s="1">
        <v>4.6963571139744351</v>
      </c>
      <c r="M140" s="1">
        <v>4.4352272748947144</v>
      </c>
      <c r="N140" s="1">
        <v>4.5506292516682425</v>
      </c>
    </row>
    <row r="141" spans="2:14" x14ac:dyDescent="0.4">
      <c r="B141">
        <v>12</v>
      </c>
      <c r="C141">
        <v>2009</v>
      </c>
      <c r="D141" t="s">
        <v>36</v>
      </c>
      <c r="E141" s="1">
        <v>4.3507531158096118</v>
      </c>
      <c r="F141" s="1">
        <v>4.3538158034023482</v>
      </c>
      <c r="G141" s="1">
        <v>4.4047651162883579</v>
      </c>
      <c r="H141" s="1">
        <v>4.3581883976424951</v>
      </c>
      <c r="I141" s="1">
        <v>4.2270642136215066</v>
      </c>
      <c r="J141" s="1">
        <v>4.3946731807359685</v>
      </c>
      <c r="K141" s="1">
        <v>4.2550684719869531</v>
      </c>
      <c r="L141" s="1">
        <v>4.4629382349781155</v>
      </c>
      <c r="M141" s="1">
        <v>4.2851162677587462</v>
      </c>
      <c r="N141" s="1">
        <v>4.3641824851070874</v>
      </c>
    </row>
    <row r="142" spans="2:14" x14ac:dyDescent="0.4">
      <c r="B142">
        <v>1</v>
      </c>
      <c r="C142">
        <v>2010</v>
      </c>
      <c r="D142" t="s">
        <v>36</v>
      </c>
      <c r="E142" s="1">
        <v>4.2191244720863308</v>
      </c>
      <c r="F142" s="1">
        <v>4.2745588246513817</v>
      </c>
      <c r="G142" s="1">
        <v>4.2415714059557237</v>
      </c>
      <c r="H142" s="1">
        <v>4.2710679480173059</v>
      </c>
      <c r="I142" s="1">
        <v>4.1086238414869394</v>
      </c>
      <c r="J142" s="1">
        <v>4.2771739648736045</v>
      </c>
      <c r="K142" s="1">
        <v>4.1685915832788174</v>
      </c>
      <c r="L142" s="1">
        <v>4.3000000349680585</v>
      </c>
      <c r="M142" s="1">
        <v>4.156373655403053</v>
      </c>
      <c r="N142" s="1">
        <v>4.2330364944370649</v>
      </c>
    </row>
    <row r="143" spans="2:14" x14ac:dyDescent="0.4">
      <c r="B143">
        <v>2</v>
      </c>
      <c r="C143">
        <v>2010</v>
      </c>
      <c r="D143" t="s">
        <v>36</v>
      </c>
      <c r="E143" s="1">
        <v>4.0414847130338174</v>
      </c>
      <c r="F143" s="1">
        <v>4.0708823554656073</v>
      </c>
      <c r="G143" s="1">
        <v>4.119189178621447</v>
      </c>
      <c r="H143" s="1">
        <v>4.074444421132406</v>
      </c>
      <c r="I143" s="1">
        <v>3.9449057129194158</v>
      </c>
      <c r="J143" s="1">
        <v>4.0878968219908458</v>
      </c>
      <c r="K143" s="1">
        <v>4.0036923078390272</v>
      </c>
      <c r="L143" s="1">
        <v>4.1270512892649727</v>
      </c>
      <c r="M143" s="1">
        <v>3.9833333620461087</v>
      </c>
      <c r="N143" s="1">
        <v>4.0613658173015708</v>
      </c>
    </row>
    <row r="144" spans="2:14" x14ac:dyDescent="0.4">
      <c r="B144">
        <v>3</v>
      </c>
      <c r="C144">
        <v>2010</v>
      </c>
      <c r="D144" t="s">
        <v>36</v>
      </c>
      <c r="E144" s="1">
        <v>3.9646953528072673</v>
      </c>
      <c r="F144" s="1">
        <v>3.9644047617912292</v>
      </c>
      <c r="G144" s="1">
        <v>4.003979606287821</v>
      </c>
      <c r="H144" s="1">
        <v>3.9517365201504644</v>
      </c>
      <c r="I144" s="1">
        <v>3.8611428448132106</v>
      </c>
      <c r="J144" s="1">
        <v>4.0036695016866304</v>
      </c>
      <c r="K144" s="1">
        <v>3.911805560191473</v>
      </c>
      <c r="L144" s="1">
        <v>4.0177481374667803</v>
      </c>
      <c r="M144" s="1">
        <v>3.8941666622956594</v>
      </c>
      <c r="N144" s="1">
        <v>3.9686046674554376</v>
      </c>
    </row>
    <row r="145" spans="2:14" x14ac:dyDescent="0.4">
      <c r="B145">
        <v>4</v>
      </c>
      <c r="C145">
        <v>2010</v>
      </c>
      <c r="D145" t="s">
        <v>36</v>
      </c>
      <c r="E145" s="1">
        <v>4.0430396579960899</v>
      </c>
      <c r="F145" s="1">
        <v>4.0250000112196975</v>
      </c>
      <c r="G145" s="1">
        <v>4.0647500365972515</v>
      </c>
      <c r="H145" s="1">
        <v>4.0084962647660323</v>
      </c>
      <c r="I145" s="1">
        <v>3.8919512295141452</v>
      </c>
      <c r="J145" s="1">
        <v>4.1116495148832444</v>
      </c>
      <c r="K145" s="1">
        <v>4.0031667153040571</v>
      </c>
      <c r="L145" s="1">
        <v>4.0698543960608324</v>
      </c>
      <c r="M145" s="1">
        <v>3.9490624914566674</v>
      </c>
      <c r="N145" s="1">
        <v>4.0380132184350241</v>
      </c>
    </row>
    <row r="146" spans="2:14" x14ac:dyDescent="0.4">
      <c r="B146">
        <v>5</v>
      </c>
      <c r="C146">
        <v>2010</v>
      </c>
      <c r="D146" t="s">
        <v>36</v>
      </c>
      <c r="E146" s="1">
        <v>3.9596475567586622</v>
      </c>
      <c r="F146" s="1">
        <v>3.9767647210289452</v>
      </c>
      <c r="G146" s="1">
        <v>3.9376729554350272</v>
      </c>
      <c r="H146" s="1">
        <v>3.9069852881571827</v>
      </c>
      <c r="I146" s="1">
        <v>3.8331496302537098</v>
      </c>
      <c r="J146" s="1">
        <v>4.0359246796124602</v>
      </c>
      <c r="K146" s="1">
        <v>3.9385000109672545</v>
      </c>
      <c r="L146" s="1">
        <v>4.0454929938338733</v>
      </c>
      <c r="M146" s="1">
        <v>3.9069000005722052</v>
      </c>
      <c r="N146" s="1">
        <v>3.9657670140438936</v>
      </c>
    </row>
    <row r="147" spans="2:14" x14ac:dyDescent="0.4">
      <c r="B147">
        <v>6</v>
      </c>
      <c r="C147">
        <v>2010</v>
      </c>
      <c r="D147" t="s">
        <v>38</v>
      </c>
      <c r="E147" s="1">
        <v>3.5902456233375952</v>
      </c>
      <c r="F147" s="1">
        <v>3.7330952428636088</v>
      </c>
      <c r="G147" s="1">
        <v>3.593401021763758</v>
      </c>
      <c r="H147" s="1">
        <v>3.5937870028456289</v>
      </c>
      <c r="I147" s="1">
        <v>3.4366326599704977</v>
      </c>
      <c r="J147" s="1">
        <v>3.6171074458718628</v>
      </c>
      <c r="K147" s="1">
        <v>3.63674700403788</v>
      </c>
      <c r="L147" s="1">
        <v>3.6190625177696347</v>
      </c>
      <c r="M147" s="1">
        <v>3.5245901443919192</v>
      </c>
      <c r="N147" s="1">
        <v>3.5997368521558908</v>
      </c>
    </row>
    <row r="148" spans="2:14" x14ac:dyDescent="0.4">
      <c r="B148">
        <v>7</v>
      </c>
      <c r="C148">
        <v>2010</v>
      </c>
      <c r="D148" t="s">
        <v>38</v>
      </c>
      <c r="E148" s="1">
        <v>4.6003030161836964</v>
      </c>
      <c r="F148" s="1">
        <v>4.700735288507798</v>
      </c>
      <c r="G148" s="1">
        <v>4.5341935511558287</v>
      </c>
      <c r="H148" s="1">
        <v>4.5059712516318111</v>
      </c>
      <c r="I148" s="1">
        <v>4.3539999995912826</v>
      </c>
      <c r="J148" s="1">
        <v>4.6828813423544675</v>
      </c>
      <c r="K148" s="1">
        <v>4.7272856984819676</v>
      </c>
      <c r="L148" s="1">
        <v>4.5961164571706536</v>
      </c>
      <c r="M148" s="1">
        <v>4.4094642911638529</v>
      </c>
      <c r="N148" s="1">
        <v>4.5909457256627642</v>
      </c>
    </row>
    <row r="149" spans="2:14" x14ac:dyDescent="0.4">
      <c r="B149">
        <v>8</v>
      </c>
      <c r="C149">
        <v>2010</v>
      </c>
      <c r="D149" t="s">
        <v>38</v>
      </c>
      <c r="E149" s="1">
        <v>5.6882648359150645</v>
      </c>
      <c r="F149" s="1">
        <v>5.6508823703317077</v>
      </c>
      <c r="G149" s="1">
        <v>5.5633974594947615</v>
      </c>
      <c r="H149" s="1">
        <v>5.4751824949779646</v>
      </c>
      <c r="I149" s="1">
        <v>5.3414285693849832</v>
      </c>
      <c r="J149" s="1">
        <v>5.7294520890876042</v>
      </c>
      <c r="K149" s="1">
        <v>5.7365079455905494</v>
      </c>
      <c r="L149" s="1">
        <v>5.6232843258801628</v>
      </c>
      <c r="M149" s="1">
        <v>5.4503487986187604</v>
      </c>
      <c r="N149" s="1">
        <v>5.606955882766484</v>
      </c>
    </row>
    <row r="150" spans="2:14" x14ac:dyDescent="0.4">
      <c r="B150">
        <v>9</v>
      </c>
      <c r="C150">
        <v>2010</v>
      </c>
      <c r="D150" t="s">
        <v>38</v>
      </c>
      <c r="E150" s="1">
        <v>6.1849623658603292</v>
      </c>
      <c r="F150" s="1">
        <v>6.143928550538563</v>
      </c>
      <c r="G150" s="1">
        <v>6.089456545270008</v>
      </c>
      <c r="H150" s="1">
        <v>6.0579618071294892</v>
      </c>
      <c r="I150" s="1">
        <v>5.8926450975479616</v>
      </c>
      <c r="J150" s="1">
        <v>6.2569125753934269</v>
      </c>
      <c r="K150" s="1">
        <v>6.2659550677524525</v>
      </c>
      <c r="L150" s="1">
        <v>6.0471094138920307</v>
      </c>
      <c r="M150" s="1">
        <v>5.9805599594116208</v>
      </c>
      <c r="N150" s="1">
        <v>6.117443516194891</v>
      </c>
    </row>
    <row r="151" spans="2:14" x14ac:dyDescent="0.4">
      <c r="B151">
        <v>10</v>
      </c>
      <c r="C151">
        <v>2010</v>
      </c>
      <c r="D151" t="s">
        <v>38</v>
      </c>
      <c r="E151" s="1">
        <v>6.1725510115526161</v>
      </c>
      <c r="F151" s="1">
        <v>6.0879104884702766</v>
      </c>
      <c r="G151" s="1">
        <v>6.108012780165061</v>
      </c>
      <c r="H151" s="1">
        <v>6.0032330563193872</v>
      </c>
      <c r="I151" s="1">
        <v>5.8532203536922651</v>
      </c>
      <c r="J151" s="1">
        <v>6.2337817850979889</v>
      </c>
      <c r="K151" s="1">
        <v>6.1942028653794443</v>
      </c>
      <c r="L151" s="1">
        <v>6.0467512789111453</v>
      </c>
      <c r="M151" s="1">
        <v>5.9331632828225898</v>
      </c>
      <c r="N151" s="1">
        <v>6.0916883003811879</v>
      </c>
    </row>
    <row r="152" spans="2:14" x14ac:dyDescent="0.4">
      <c r="B152">
        <v>11</v>
      </c>
      <c r="C152">
        <v>2010</v>
      </c>
      <c r="D152" t="s">
        <v>38</v>
      </c>
      <c r="E152" s="1">
        <v>6.2835121759554236</v>
      </c>
      <c r="F152" s="1">
        <v>6.1658461644099303</v>
      </c>
      <c r="G152" s="1">
        <v>6.2670666567484536</v>
      </c>
      <c r="H152" s="1">
        <v>6.1180152274270094</v>
      </c>
      <c r="I152" s="1">
        <v>5.8999193676056398</v>
      </c>
      <c r="J152" s="1">
        <v>6.3229391687625167</v>
      </c>
      <c r="K152" s="1">
        <v>6.2275713988712855</v>
      </c>
      <c r="L152" s="1">
        <v>6.1184540969738066</v>
      </c>
      <c r="M152" s="1">
        <v>5.963636369416208</v>
      </c>
      <c r="N152" s="1">
        <v>6.1814773438502524</v>
      </c>
    </row>
    <row r="153" spans="2:14" x14ac:dyDescent="0.4">
      <c r="B153">
        <v>12</v>
      </c>
      <c r="C153">
        <v>2010</v>
      </c>
      <c r="D153" t="s">
        <v>38</v>
      </c>
      <c r="E153" s="1">
        <v>7.2732616445069675</v>
      </c>
      <c r="F153" s="1">
        <v>7.0923529288348028</v>
      </c>
      <c r="G153" s="1">
        <v>7.1960733298855928</v>
      </c>
      <c r="H153" s="1">
        <v>7.058928569157918</v>
      </c>
      <c r="I153" s="1">
        <v>6.8644999772310253</v>
      </c>
      <c r="J153" s="1">
        <v>7.296371162763263</v>
      </c>
      <c r="K153" s="1">
        <v>7.1861538764757986</v>
      </c>
      <c r="L153" s="1">
        <v>7.0453077077865602</v>
      </c>
      <c r="M153" s="1">
        <v>6.9308799858093257</v>
      </c>
      <c r="N153" s="1">
        <v>7.1373227850763712</v>
      </c>
    </row>
    <row r="154" spans="2:14" x14ac:dyDescent="0.4">
      <c r="B154">
        <v>1</v>
      </c>
      <c r="C154">
        <v>2011</v>
      </c>
      <c r="D154" t="s">
        <v>38</v>
      </c>
      <c r="E154" s="1">
        <v>7.9277631713632948</v>
      </c>
      <c r="F154" s="1">
        <v>7.6838095377361961</v>
      </c>
      <c r="G154" s="1">
        <v>7.7956462976883856</v>
      </c>
      <c r="H154" s="1">
        <v>7.6915037614062314</v>
      </c>
      <c r="I154" s="1">
        <v>7.4825984399149741</v>
      </c>
      <c r="J154" s="1">
        <v>7.9434364538422155</v>
      </c>
      <c r="K154" s="1">
        <v>7.8173437714576721</v>
      </c>
      <c r="L154" s="1">
        <v>7.7696059584030372</v>
      </c>
      <c r="M154" s="1">
        <v>7.5654545938125768</v>
      </c>
      <c r="N154" s="1">
        <v>7.785158697881382</v>
      </c>
    </row>
    <row r="155" spans="2:14" x14ac:dyDescent="0.4">
      <c r="B155">
        <v>2</v>
      </c>
      <c r="C155">
        <v>2011</v>
      </c>
      <c r="D155" t="s">
        <v>38</v>
      </c>
      <c r="E155" s="1">
        <v>8.4532467111364582</v>
      </c>
      <c r="F155" s="1">
        <v>8.3349089622497559</v>
      </c>
      <c r="G155" s="1">
        <v>8.4012418323092994</v>
      </c>
      <c r="H155" s="1">
        <v>8.2001470607869766</v>
      </c>
      <c r="I155" s="1">
        <v>8.0280314768393204</v>
      </c>
      <c r="J155" s="1">
        <v>8.4809965579370452</v>
      </c>
      <c r="K155" s="1">
        <v>8.3423333326975513</v>
      </c>
      <c r="L155" s="1">
        <v>8.3029352634107294</v>
      </c>
      <c r="M155" s="1">
        <v>8.1003999471664425</v>
      </c>
      <c r="N155" s="1">
        <v>8.3299335024733665</v>
      </c>
    </row>
    <row r="156" spans="2:14" x14ac:dyDescent="0.4">
      <c r="B156">
        <v>3</v>
      </c>
      <c r="C156">
        <v>2011</v>
      </c>
      <c r="D156" t="s">
        <v>38</v>
      </c>
      <c r="E156" s="1">
        <v>7.5320629606713778</v>
      </c>
      <c r="F156" s="1">
        <v>7.4365714073181151</v>
      </c>
      <c r="G156" s="1">
        <v>7.4979005781985117</v>
      </c>
      <c r="H156" s="1">
        <v>7.2576774320294781</v>
      </c>
      <c r="I156" s="1">
        <v>7.0950967327240972</v>
      </c>
      <c r="J156" s="1">
        <v>7.5516985854057417</v>
      </c>
      <c r="K156" s="1">
        <v>7.4129213536723277</v>
      </c>
      <c r="L156" s="1">
        <v>7.3714633802088292</v>
      </c>
      <c r="M156" s="1">
        <v>7.1539130252340568</v>
      </c>
      <c r="N156" s="1">
        <v>7.4059747166295056</v>
      </c>
    </row>
    <row r="157" spans="2:14" x14ac:dyDescent="0.4">
      <c r="B157">
        <v>4</v>
      </c>
      <c r="C157">
        <v>2011</v>
      </c>
      <c r="D157" t="s">
        <v>38</v>
      </c>
      <c r="E157" s="1">
        <v>8.2049549528070393</v>
      </c>
      <c r="F157" s="1">
        <v>8.0894642727715631</v>
      </c>
      <c r="G157" s="1">
        <v>8.1202777359220715</v>
      </c>
      <c r="H157" s="1">
        <v>7.8774045478296646</v>
      </c>
      <c r="I157" s="1">
        <v>7.7194782298544178</v>
      </c>
      <c r="J157" s="1">
        <v>8.2512500398867843</v>
      </c>
      <c r="K157" s="1">
        <v>8.1413888865047035</v>
      </c>
      <c r="L157" s="1">
        <v>8.0076698979127752</v>
      </c>
      <c r="M157" s="1">
        <v>7.7863999795913692</v>
      </c>
      <c r="N157" s="1">
        <v>8.0628017835574433</v>
      </c>
    </row>
    <row r="158" spans="2:14" x14ac:dyDescent="0.4">
      <c r="B158">
        <v>5</v>
      </c>
      <c r="C158">
        <v>2011</v>
      </c>
      <c r="D158" t="s">
        <v>38</v>
      </c>
      <c r="E158" s="1">
        <v>8.3448214126484732</v>
      </c>
      <c r="F158" s="1">
        <v>8.1822221897266534</v>
      </c>
      <c r="G158" s="1">
        <v>8.2261486150122973</v>
      </c>
      <c r="H158" s="1">
        <v>7.9822222618829635</v>
      </c>
      <c r="I158" s="1">
        <v>8.0431132226620079</v>
      </c>
      <c r="J158" s="1">
        <v>8.3718644449266328</v>
      </c>
      <c r="K158" s="1">
        <v>8.2543478910473809</v>
      </c>
      <c r="L158" s="1">
        <v>8.2014356414870466</v>
      </c>
      <c r="M158" s="1">
        <v>8.0961702377238165</v>
      </c>
      <c r="N158" s="1">
        <v>8.2275113914732874</v>
      </c>
    </row>
    <row r="159" spans="2:14" x14ac:dyDescent="0.4">
      <c r="B159">
        <v>6</v>
      </c>
      <c r="C159">
        <v>2011</v>
      </c>
      <c r="D159" t="s">
        <v>40</v>
      </c>
      <c r="E159" s="1">
        <v>7.7760626995605042</v>
      </c>
      <c r="F159" s="1">
        <v>7.5775609946832425</v>
      </c>
      <c r="G159" s="1">
        <v>7.6040223856878013</v>
      </c>
      <c r="H159" s="1">
        <v>7.4515923421094374</v>
      </c>
      <c r="I159" s="1">
        <v>7.3116279202838275</v>
      </c>
      <c r="J159" s="1">
        <v>7.8178856849670408</v>
      </c>
      <c r="K159" s="1">
        <v>7.7224358534201594</v>
      </c>
      <c r="L159" s="1">
        <v>7.6401960840412215</v>
      </c>
      <c r="M159" s="1">
        <v>7.4124074070541948</v>
      </c>
      <c r="N159" s="1">
        <v>7.6398215326162484</v>
      </c>
    </row>
    <row r="160" spans="2:14" x14ac:dyDescent="0.4">
      <c r="B160">
        <v>7</v>
      </c>
      <c r="C160">
        <v>2011</v>
      </c>
      <c r="D160" t="s">
        <v>40</v>
      </c>
      <c r="E160" s="1">
        <v>7.2582142885242193</v>
      </c>
      <c r="F160" s="1">
        <v>7.1224242557178847</v>
      </c>
      <c r="G160" s="1">
        <v>7.1058865168415908</v>
      </c>
      <c r="H160" s="1">
        <v>7.0754205489827093</v>
      </c>
      <c r="I160" s="1">
        <v>6.9414399986267092</v>
      </c>
      <c r="J160" s="1">
        <v>7.288999993225624</v>
      </c>
      <c r="K160" s="1">
        <v>7.2229851181827378</v>
      </c>
      <c r="L160" s="1">
        <v>7.1274757130632125</v>
      </c>
      <c r="M160" s="1">
        <v>7.0324999999999998</v>
      </c>
      <c r="N160" s="1">
        <v>7.1582654576136155</v>
      </c>
    </row>
    <row r="161" spans="2:14" x14ac:dyDescent="0.4">
      <c r="B161">
        <v>8</v>
      </c>
      <c r="C161">
        <v>2011</v>
      </c>
      <c r="D161" t="s">
        <v>40</v>
      </c>
      <c r="E161" s="1">
        <v>7.789727289026434</v>
      </c>
      <c r="F161" s="1">
        <v>7.6863934485638739</v>
      </c>
      <c r="G161" s="1">
        <v>7.7417283941198276</v>
      </c>
      <c r="H161" s="1">
        <v>7.5650000182065096</v>
      </c>
      <c r="I161" s="1">
        <v>7.2960256735483808</v>
      </c>
      <c r="J161" s="1">
        <v>7.8420979359766818</v>
      </c>
      <c r="K161" s="1">
        <v>7.7958108798877612</v>
      </c>
      <c r="L161" s="1">
        <v>7.5526811661927598</v>
      </c>
      <c r="M161" s="1">
        <v>7.3742104747839141</v>
      </c>
      <c r="N161" s="1">
        <v>7.6900000178190746</v>
      </c>
    </row>
    <row r="162" spans="2:14" x14ac:dyDescent="0.4">
      <c r="B162">
        <v>9</v>
      </c>
      <c r="C162">
        <v>2011</v>
      </c>
      <c r="D162" t="s">
        <v>40</v>
      </c>
      <c r="E162" s="1">
        <v>7.3782269126134565</v>
      </c>
      <c r="F162" s="1">
        <v>7.2041304422461465</v>
      </c>
      <c r="G162" s="1">
        <v>7.2245865298393079</v>
      </c>
      <c r="H162" s="1">
        <v>7.1380356975964139</v>
      </c>
      <c r="I162" s="1">
        <v>6.9512500564257307</v>
      </c>
      <c r="J162" s="1">
        <v>7.4643169152932085</v>
      </c>
      <c r="K162" s="1">
        <v>7.3111863944490079</v>
      </c>
      <c r="L162" s="1">
        <v>7.2803389662403175</v>
      </c>
      <c r="M162" s="1">
        <v>7.2054545229131524</v>
      </c>
      <c r="N162" s="1">
        <v>7.3107865104514564</v>
      </c>
    </row>
    <row r="163" spans="2:14" x14ac:dyDescent="0.4">
      <c r="B163">
        <v>10</v>
      </c>
      <c r="C163">
        <v>2011</v>
      </c>
      <c r="D163" t="s">
        <v>40</v>
      </c>
      <c r="E163" s="1">
        <v>6.7487500177489386</v>
      </c>
      <c r="F163" s="1">
        <v>6.487307695242075</v>
      </c>
      <c r="G163" s="1">
        <v>6.5994999715260096</v>
      </c>
      <c r="H163" s="1">
        <v>6.4594001102447507</v>
      </c>
      <c r="I163" s="1">
        <v>6.3274999856948853</v>
      </c>
      <c r="J163" s="1">
        <v>6.8419786392048723</v>
      </c>
      <c r="K163" s="1">
        <v>6.7141666412353516</v>
      </c>
      <c r="L163" s="1">
        <v>6.600833336512248</v>
      </c>
      <c r="M163" s="1">
        <v>6.5099999427795385</v>
      </c>
      <c r="N163" s="1">
        <v>6.6731361864029619</v>
      </c>
    </row>
    <row r="164" spans="2:14" x14ac:dyDescent="0.4">
      <c r="B164">
        <v>11</v>
      </c>
      <c r="C164">
        <v>2011</v>
      </c>
      <c r="D164" t="s">
        <v>40</v>
      </c>
      <c r="E164" s="1">
        <v>6.6353932686066361</v>
      </c>
      <c r="F164" s="1">
        <v>6.3792063395182295</v>
      </c>
      <c r="G164" s="1">
        <v>6.5529069706451057</v>
      </c>
      <c r="H164" s="1">
        <v>6.3273912858271935</v>
      </c>
      <c r="I164" s="1">
        <v>6.2476666291554777</v>
      </c>
      <c r="J164" s="1">
        <v>6.6955217174861739</v>
      </c>
      <c r="K164" s="1">
        <v>6.5938356412600161</v>
      </c>
      <c r="L164" s="1">
        <v>6.4585135305250017</v>
      </c>
      <c r="M164" s="1">
        <v>6.3826666514078774</v>
      </c>
      <c r="N164" s="1">
        <v>6.5587389332003294</v>
      </c>
    </row>
    <row r="165" spans="2:14" x14ac:dyDescent="0.4">
      <c r="B165">
        <v>12</v>
      </c>
      <c r="C165">
        <v>2011</v>
      </c>
      <c r="D165" t="s">
        <v>40</v>
      </c>
      <c r="E165" s="1">
        <v>6.4568027509313053</v>
      </c>
      <c r="F165" s="1">
        <v>6.1376744203789277</v>
      </c>
      <c r="G165" s="1">
        <v>6.3230656951013273</v>
      </c>
      <c r="H165" s="1">
        <v>6.1473214285714288</v>
      </c>
      <c r="I165" s="1">
        <v>6.0905000209808353</v>
      </c>
      <c r="J165" s="1">
        <v>6.519567577258961</v>
      </c>
      <c r="K165" s="1">
        <v>6.432500012715658</v>
      </c>
      <c r="L165" s="1">
        <v>6.2609999656677244</v>
      </c>
      <c r="M165" s="1">
        <v>6.2191667159398394</v>
      </c>
      <c r="N165" s="1">
        <v>6.3718750086095595</v>
      </c>
    </row>
    <row r="166" spans="2:14" x14ac:dyDescent="0.4">
      <c r="B166">
        <v>1</v>
      </c>
      <c r="C166">
        <v>2012</v>
      </c>
      <c r="D166" t="s">
        <v>40</v>
      </c>
      <c r="E166" s="1">
        <v>6.7094838942250901</v>
      </c>
      <c r="F166" s="1">
        <v>6.442115371043867</v>
      </c>
      <c r="G166" s="1">
        <v>6.5416782885998277</v>
      </c>
      <c r="H166" s="1">
        <v>6.3771428465843201</v>
      </c>
      <c r="I166" s="1">
        <v>6.3077272501858799</v>
      </c>
      <c r="J166" s="1">
        <v>6.7671341372699274</v>
      </c>
      <c r="K166" s="1">
        <v>6.6976271403037897</v>
      </c>
      <c r="L166" s="1">
        <v>6.5043333292007448</v>
      </c>
      <c r="M166" s="1">
        <v>6.4608332713445025</v>
      </c>
      <c r="N166" s="1">
        <v>6.6100553193362748</v>
      </c>
    </row>
    <row r="167" spans="2:14" x14ac:dyDescent="0.4">
      <c r="B167">
        <v>2</v>
      </c>
      <c r="C167">
        <v>2012</v>
      </c>
      <c r="D167" t="s">
        <v>40</v>
      </c>
      <c r="E167" s="1">
        <v>6.8092896456275485</v>
      </c>
      <c r="F167" s="1">
        <v>6.5224615170405462</v>
      </c>
      <c r="G167" s="1">
        <v>6.6992452489505023</v>
      </c>
      <c r="H167" s="1">
        <v>6.4807352528852586</v>
      </c>
      <c r="I167" s="1">
        <v>6.4578787341262363</v>
      </c>
      <c r="J167" s="1">
        <v>6.8636563717006061</v>
      </c>
      <c r="K167" s="1">
        <v>6.7809459132117196</v>
      </c>
      <c r="L167" s="1">
        <v>6.5850666745503741</v>
      </c>
      <c r="M167" s="1">
        <v>6.5286666552225761</v>
      </c>
      <c r="N167" s="1">
        <v>6.7193437020425932</v>
      </c>
    </row>
    <row r="168" spans="2:14" x14ac:dyDescent="0.4">
      <c r="B168">
        <v>3</v>
      </c>
      <c r="C168">
        <v>2012</v>
      </c>
      <c r="D168" t="s">
        <v>40</v>
      </c>
      <c r="E168" s="1">
        <v>6.5830366673893952</v>
      </c>
      <c r="F168" s="1">
        <v>6.3476923612447882</v>
      </c>
      <c r="G168" s="1">
        <v>6.5745985629784798</v>
      </c>
      <c r="H168" s="1">
        <v>6.2174576419894976</v>
      </c>
      <c r="I168" s="1">
        <v>6.2157142957051583</v>
      </c>
      <c r="J168" s="1">
        <v>6.6199526334825851</v>
      </c>
      <c r="K168" s="1">
        <v>6.5417391113612959</v>
      </c>
      <c r="L168" s="1">
        <v>6.3753225880284461</v>
      </c>
      <c r="M168" s="1">
        <v>6.3100000222524004</v>
      </c>
      <c r="N168" s="1">
        <v>6.5092575038978442</v>
      </c>
    </row>
    <row r="169" spans="2:14" x14ac:dyDescent="0.4">
      <c r="B169">
        <v>4</v>
      </c>
      <c r="C169">
        <v>2012</v>
      </c>
      <c r="D169" t="s">
        <v>40</v>
      </c>
      <c r="E169" s="1">
        <v>6.2500510264416134</v>
      </c>
      <c r="F169" s="1">
        <v>6.0409803951487824</v>
      </c>
      <c r="G169" s="1">
        <v>6.2339333534240726</v>
      </c>
      <c r="H169" s="1">
        <v>5.8639999628067025</v>
      </c>
      <c r="I169" s="1">
        <v>5.8818181536414391</v>
      </c>
      <c r="J169" s="1">
        <v>6.2725909363139758</v>
      </c>
      <c r="K169" s="1">
        <v>6.1824242418462578</v>
      </c>
      <c r="L169" s="1">
        <v>6.0614516811986121</v>
      </c>
      <c r="M169" s="1">
        <v>6.0033333301544198</v>
      </c>
      <c r="N169" s="1">
        <v>6.1726945540353952</v>
      </c>
    </row>
    <row r="170" spans="2:14" x14ac:dyDescent="0.4">
      <c r="B170">
        <v>5</v>
      </c>
      <c r="C170">
        <v>2012</v>
      </c>
      <c r="D170" t="s">
        <v>40</v>
      </c>
      <c r="E170" s="1">
        <v>6.1387755179891785</v>
      </c>
      <c r="F170" s="1">
        <v>6.0529230924753046</v>
      </c>
      <c r="G170" s="1">
        <v>6.0462011038924048</v>
      </c>
      <c r="H170" s="1">
        <v>5.8718666458129887</v>
      </c>
      <c r="I170" s="1">
        <v>5.881090909784489</v>
      </c>
      <c r="J170" s="1">
        <v>6.1842238154221958</v>
      </c>
      <c r="K170" s="1">
        <v>6.1096551829370958</v>
      </c>
      <c r="L170" s="1">
        <v>6.0886747233838916</v>
      </c>
      <c r="M170" s="1">
        <v>6.0226666450500499</v>
      </c>
      <c r="N170" s="1">
        <v>6.0904995360714107</v>
      </c>
    </row>
    <row r="171" spans="2:14" x14ac:dyDescent="0.4">
      <c r="B171">
        <v>6</v>
      </c>
      <c r="C171">
        <v>2012</v>
      </c>
      <c r="D171" t="s">
        <v>42</v>
      </c>
      <c r="E171" s="1">
        <v>6.4527638425779106</v>
      </c>
      <c r="F171" s="1">
        <v>6.4424999860616827</v>
      </c>
      <c r="G171" s="1">
        <v>6.409729809374423</v>
      </c>
      <c r="H171" s="1">
        <v>6.3288333177566525</v>
      </c>
      <c r="I171" s="1">
        <v>6.2095455364747494</v>
      </c>
      <c r="J171" s="1">
        <v>6.4909090904527877</v>
      </c>
      <c r="K171" s="1">
        <v>6.4236620043365047</v>
      </c>
      <c r="L171" s="1">
        <v>6.5186666615804034</v>
      </c>
      <c r="M171" s="1">
        <v>6.3366666237513209</v>
      </c>
      <c r="N171" s="1">
        <v>6.4348505973815922</v>
      </c>
    </row>
    <row r="172" spans="2:14" x14ac:dyDescent="0.4">
      <c r="B172">
        <v>7</v>
      </c>
      <c r="C172">
        <v>2012</v>
      </c>
      <c r="D172" t="s">
        <v>42</v>
      </c>
      <c r="E172" s="1">
        <v>8.1357789806385128</v>
      </c>
      <c r="F172" s="1">
        <v>8.1561538531230049</v>
      </c>
      <c r="G172" s="1">
        <v>8.1130612464178178</v>
      </c>
      <c r="H172" s="1">
        <v>8.0564582248528804</v>
      </c>
      <c r="I172" s="1">
        <v>7.855405446645376</v>
      </c>
      <c r="J172" s="1">
        <v>8.1853953738545258</v>
      </c>
      <c r="K172" s="1">
        <v>8.1531944473584481</v>
      </c>
      <c r="L172" s="1">
        <v>8.1187837961557747</v>
      </c>
      <c r="M172" s="1">
        <v>8.0566666920979824</v>
      </c>
      <c r="N172" s="1">
        <v>8.1278972241366017</v>
      </c>
    </row>
    <row r="173" spans="2:14" x14ac:dyDescent="0.4">
      <c r="B173">
        <v>8</v>
      </c>
      <c r="C173">
        <v>2012</v>
      </c>
      <c r="D173" t="s">
        <v>42</v>
      </c>
      <c r="E173" s="1">
        <v>8.4374898647972447</v>
      </c>
      <c r="F173" s="1">
        <v>8.491587290688166</v>
      </c>
      <c r="G173" s="1">
        <v>8.4122778044806594</v>
      </c>
      <c r="H173" s="1">
        <v>8.3376270067893845</v>
      </c>
      <c r="I173" s="1">
        <v>8.1689830230454259</v>
      </c>
      <c r="J173" s="1">
        <v>8.4618217113406153</v>
      </c>
      <c r="K173" s="1">
        <v>8.3973256432732875</v>
      </c>
      <c r="L173" s="1">
        <v>8.3943374243127291</v>
      </c>
      <c r="M173" s="1">
        <v>8.3414285182952881</v>
      </c>
      <c r="N173" s="1">
        <v>8.4136892324180348</v>
      </c>
    </row>
    <row r="174" spans="2:14" x14ac:dyDescent="0.4">
      <c r="B174">
        <v>9</v>
      </c>
      <c r="C174">
        <v>2012</v>
      </c>
      <c r="D174" t="s">
        <v>42</v>
      </c>
      <c r="E174" s="1">
        <v>8.4274000310897819</v>
      </c>
      <c r="F174" s="1">
        <v>8.4585416316986084</v>
      </c>
      <c r="G174" s="1">
        <v>8.4049650739122939</v>
      </c>
      <c r="H174" s="1">
        <v>8.3008332649866734</v>
      </c>
      <c r="I174" s="1">
        <v>8.2234210466083724</v>
      </c>
      <c r="J174" s="1">
        <v>8.4447726943276145</v>
      </c>
      <c r="K174" s="1">
        <v>8.330684844761679</v>
      </c>
      <c r="L174" s="1">
        <v>8.3759154333195216</v>
      </c>
      <c r="M174" s="1">
        <v>8.3041666348775234</v>
      </c>
      <c r="N174" s="1">
        <v>8.3993669266158495</v>
      </c>
    </row>
    <row r="175" spans="2:14" x14ac:dyDescent="0.4">
      <c r="B175">
        <v>10</v>
      </c>
      <c r="C175">
        <v>2012</v>
      </c>
      <c r="D175" t="s">
        <v>42</v>
      </c>
      <c r="E175" s="1">
        <v>8.5361965293558235</v>
      </c>
      <c r="F175" s="1">
        <v>8.5150819215618192</v>
      </c>
      <c r="G175" s="1">
        <v>8.5645555337270096</v>
      </c>
      <c r="H175" s="1">
        <v>8.355555534362793</v>
      </c>
      <c r="I175" s="1">
        <v>8.3170175468712522</v>
      </c>
      <c r="J175" s="1">
        <v>8.5406382709530231</v>
      </c>
      <c r="K175" s="1">
        <v>8.4239999824100078</v>
      </c>
      <c r="L175" s="1">
        <v>8.4152746514959649</v>
      </c>
      <c r="M175" s="1">
        <v>8.3421429225376666</v>
      </c>
      <c r="N175" s="1">
        <v>8.4988424719171682</v>
      </c>
    </row>
    <row r="176" spans="2:14" x14ac:dyDescent="0.4">
      <c r="B176">
        <v>11</v>
      </c>
      <c r="C176">
        <v>2012</v>
      </c>
      <c r="D176" t="s">
        <v>42</v>
      </c>
      <c r="E176" s="1">
        <v>8.6414743509048062</v>
      </c>
      <c r="F176" s="1">
        <v>8.58230769328582</v>
      </c>
      <c r="G176" s="1">
        <v>8.672820490649622</v>
      </c>
      <c r="H176" s="1">
        <v>8.4433333432232889</v>
      </c>
      <c r="I176" s="1">
        <v>8.3913890255822068</v>
      </c>
      <c r="J176" s="1">
        <v>8.5953846075595948</v>
      </c>
      <c r="K176" s="1">
        <v>8.4852727629921656</v>
      </c>
      <c r="L176" s="1">
        <v>8.4939285687037884</v>
      </c>
      <c r="M176" s="1">
        <v>8.4177776972452794</v>
      </c>
      <c r="N176" s="1">
        <v>8.5822753636733342</v>
      </c>
    </row>
    <row r="177" spans="2:14" x14ac:dyDescent="0.4">
      <c r="B177">
        <v>12</v>
      </c>
      <c r="C177">
        <v>2012</v>
      </c>
      <c r="D177" t="s">
        <v>42</v>
      </c>
      <c r="E177" s="1">
        <v>8.2008499884605399</v>
      </c>
      <c r="F177" s="1">
        <v>8.1687499880790693</v>
      </c>
      <c r="G177" s="1">
        <v>8.1837500300672321</v>
      </c>
      <c r="H177" s="1">
        <v>8.1168748736381513</v>
      </c>
      <c r="I177" s="1">
        <v>7.9588095233553933</v>
      </c>
      <c r="J177" s="1">
        <v>8.1827038654441999</v>
      </c>
      <c r="K177" s="1">
        <v>8.0998529756770417</v>
      </c>
      <c r="L177" s="1">
        <v>8.072368320665861</v>
      </c>
      <c r="M177" s="1">
        <v>8.0233333508173619</v>
      </c>
      <c r="N177" s="1">
        <v>8.1535591170379949</v>
      </c>
    </row>
    <row r="178" spans="2:14" x14ac:dyDescent="0.4">
      <c r="B178">
        <v>1</v>
      </c>
      <c r="C178">
        <v>2013</v>
      </c>
      <c r="D178" t="s">
        <v>42</v>
      </c>
      <c r="E178" s="1">
        <v>7.8398750166098274</v>
      </c>
      <c r="F178" s="1">
        <v>7.8493333657582598</v>
      </c>
      <c r="G178" s="1">
        <v>7.8255248596655074</v>
      </c>
      <c r="H178" s="1">
        <v>7.7666667064030968</v>
      </c>
      <c r="I178" s="1">
        <v>7.630000002840732</v>
      </c>
      <c r="J178" s="1">
        <v>7.8425938684378877</v>
      </c>
      <c r="K178" s="1">
        <v>7.8041176908156453</v>
      </c>
      <c r="L178" s="1">
        <v>7.6921348303891302</v>
      </c>
      <c r="M178" s="1">
        <v>7.6520000139872231</v>
      </c>
      <c r="N178" s="1">
        <v>7.807635528350545</v>
      </c>
    </row>
    <row r="179" spans="2:14" x14ac:dyDescent="0.4">
      <c r="B179">
        <v>2</v>
      </c>
      <c r="C179">
        <v>2013</v>
      </c>
      <c r="D179" t="s">
        <v>42</v>
      </c>
      <c r="E179" s="1">
        <v>7.4541052993975185</v>
      </c>
      <c r="F179" s="1">
        <v>7.3941176077898811</v>
      </c>
      <c r="G179" s="1">
        <v>7.3939597430645216</v>
      </c>
      <c r="H179" s="1">
        <v>7.3314583301544189</v>
      </c>
      <c r="I179" s="1">
        <v>7.2565000414848324</v>
      </c>
      <c r="J179" s="1">
        <v>7.4938842935010426</v>
      </c>
      <c r="K179" s="1">
        <v>7.4974627067793662</v>
      </c>
      <c r="L179" s="1">
        <v>7.2810526458840625</v>
      </c>
      <c r="M179" s="1">
        <v>7.2175000508626299</v>
      </c>
      <c r="N179" s="1">
        <v>7.4206514402117048</v>
      </c>
    </row>
    <row r="180" spans="2:14" x14ac:dyDescent="0.4">
      <c r="B180">
        <v>3</v>
      </c>
      <c r="C180">
        <v>2013</v>
      </c>
      <c r="D180" t="s">
        <v>42</v>
      </c>
      <c r="E180" s="1">
        <v>7.1813089210949643</v>
      </c>
      <c r="F180" s="1">
        <v>7.1543137232462577</v>
      </c>
      <c r="G180" s="1">
        <v>7.1400000373522436</v>
      </c>
      <c r="H180" s="1">
        <v>7.031249950329463</v>
      </c>
      <c r="I180" s="1">
        <v>7.050526330345555</v>
      </c>
      <c r="J180" s="1">
        <v>7.2620331954164623</v>
      </c>
      <c r="K180" s="1">
        <v>7.2648485357111143</v>
      </c>
      <c r="L180" s="1">
        <v>7.0848000208536783</v>
      </c>
      <c r="M180" s="1">
        <v>7.0427272970026191</v>
      </c>
      <c r="N180" s="1">
        <v>7.1785731412000802</v>
      </c>
    </row>
    <row r="181" spans="2:14" x14ac:dyDescent="0.4">
      <c r="B181">
        <v>4</v>
      </c>
      <c r="C181">
        <v>2013</v>
      </c>
      <c r="D181" t="s">
        <v>42</v>
      </c>
      <c r="E181" s="1">
        <v>7.0840306014430769</v>
      </c>
      <c r="F181" s="1">
        <v>7.0380768959338846</v>
      </c>
      <c r="G181" s="1">
        <v>7.0307236627528544</v>
      </c>
      <c r="H181" s="1">
        <v>6.9312499562899275</v>
      </c>
      <c r="I181" s="1">
        <v>6.9177499413490295</v>
      </c>
      <c r="J181" s="1">
        <v>7.1388114651695629</v>
      </c>
      <c r="K181" s="1">
        <v>7.1234782813251885</v>
      </c>
      <c r="L181" s="1">
        <v>6.9953947255485938</v>
      </c>
      <c r="M181" s="1">
        <v>6.9149999618530282</v>
      </c>
      <c r="N181" s="1">
        <v>7.064735642702427</v>
      </c>
    </row>
    <row r="182" spans="2:14" x14ac:dyDescent="0.4">
      <c r="B182">
        <v>5</v>
      </c>
      <c r="C182">
        <v>2013</v>
      </c>
      <c r="D182" t="s">
        <v>42</v>
      </c>
      <c r="E182" s="1">
        <v>7.3967716862836221</v>
      </c>
      <c r="F182" s="1">
        <v>7.2819642765181412</v>
      </c>
      <c r="G182" s="1">
        <v>7.3293158280222039</v>
      </c>
      <c r="H182" s="1">
        <v>7.1913333336512251</v>
      </c>
      <c r="I182" s="1">
        <v>7.1659999656677247</v>
      </c>
      <c r="J182" s="1">
        <v>7.4333003314808259</v>
      </c>
      <c r="K182" s="1">
        <v>7.3827586119202362</v>
      </c>
      <c r="L182" s="1">
        <v>7.2474736414457626</v>
      </c>
      <c r="M182" s="1">
        <v>7.1660000165303561</v>
      </c>
      <c r="N182" s="1">
        <v>7.3509099182781874</v>
      </c>
    </row>
    <row r="183" spans="2:14" x14ac:dyDescent="0.4">
      <c r="B183">
        <v>6</v>
      </c>
      <c r="C183">
        <v>2013</v>
      </c>
      <c r="D183" t="s">
        <v>44</v>
      </c>
      <c r="E183" s="1">
        <v>7.1254362579960153</v>
      </c>
      <c r="F183" s="1">
        <v>7.039743533501257</v>
      </c>
      <c r="G183" s="1">
        <v>7.0844247826432758</v>
      </c>
      <c r="H183" s="1">
        <v>6.8944444921281614</v>
      </c>
      <c r="I183" s="1">
        <v>6.9151723631497077</v>
      </c>
      <c r="J183" s="1">
        <v>7.1465934004102438</v>
      </c>
      <c r="K183" s="1">
        <v>7.082156863867068</v>
      </c>
      <c r="L183" s="1">
        <v>6.9912499870572775</v>
      </c>
      <c r="M183" s="1">
        <v>6.9144443935818138</v>
      </c>
      <c r="N183" s="1">
        <v>7.0800150582589296</v>
      </c>
    </row>
    <row r="184" spans="2:14" x14ac:dyDescent="0.4">
      <c r="B184">
        <v>7</v>
      </c>
      <c r="C184">
        <v>2013</v>
      </c>
      <c r="D184" t="s">
        <v>44</v>
      </c>
      <c r="E184" s="1">
        <v>6.7620799980163575</v>
      </c>
      <c r="F184" s="1">
        <v>6.7739393711090088</v>
      </c>
      <c r="G184" s="1">
        <v>6.8088171892268683</v>
      </c>
      <c r="H184" s="1">
        <v>6.6633332331975303</v>
      </c>
      <c r="I184" s="1">
        <v>6.8759183397098464</v>
      </c>
      <c r="J184" s="1">
        <v>6.7901311374101478</v>
      </c>
      <c r="K184" s="1">
        <v>6.7025287014314499</v>
      </c>
      <c r="L184" s="1">
        <v>6.8421052631578956</v>
      </c>
      <c r="M184" s="1">
        <v>6.8280000368754079</v>
      </c>
      <c r="N184" s="1">
        <v>6.7810332276000702</v>
      </c>
    </row>
    <row r="185" spans="2:14" x14ac:dyDescent="0.4">
      <c r="B185">
        <v>8</v>
      </c>
      <c r="C185">
        <v>2013</v>
      </c>
      <c r="D185" t="s">
        <v>44</v>
      </c>
      <c r="E185" s="1">
        <v>6.7828140570290723</v>
      </c>
      <c r="F185" s="1">
        <v>6.7969230688535243</v>
      </c>
      <c r="G185" s="1">
        <v>6.8713013505282463</v>
      </c>
      <c r="H185" s="1">
        <v>6.703333367904027</v>
      </c>
      <c r="I185" s="1">
        <v>6.9075000047683703</v>
      </c>
      <c r="J185" s="1">
        <v>6.7941975259977117</v>
      </c>
      <c r="K185" s="1">
        <v>6.7151470394695503</v>
      </c>
      <c r="L185" s="1">
        <v>6.8673684346048454</v>
      </c>
      <c r="M185" s="1">
        <v>6.8658333619435608</v>
      </c>
      <c r="N185" s="1">
        <v>6.8059049715283768</v>
      </c>
    </row>
    <row r="186" spans="2:14" x14ac:dyDescent="0.4">
      <c r="B186">
        <v>9</v>
      </c>
      <c r="C186">
        <v>2013</v>
      </c>
      <c r="D186" t="s">
        <v>44</v>
      </c>
      <c r="E186" s="1">
        <v>6.7420296999487546</v>
      </c>
      <c r="F186" s="1">
        <v>6.7501923029239359</v>
      </c>
      <c r="G186" s="1">
        <v>6.8050961769544163</v>
      </c>
      <c r="H186" s="1">
        <v>6.6556251049041748</v>
      </c>
      <c r="I186" s="1">
        <v>6.8648718442672338</v>
      </c>
      <c r="J186" s="1">
        <v>6.7764343902712962</v>
      </c>
      <c r="K186" s="1">
        <v>6.6617647058823533</v>
      </c>
      <c r="L186" s="1">
        <v>6.8607894935105973</v>
      </c>
      <c r="M186" s="1">
        <v>6.8583333889643328</v>
      </c>
      <c r="N186" s="1">
        <v>6.7668639075826613</v>
      </c>
    </row>
    <row r="187" spans="2:14" x14ac:dyDescent="0.4">
      <c r="B187">
        <v>10</v>
      </c>
      <c r="C187">
        <v>2013</v>
      </c>
      <c r="D187" t="s">
        <v>44</v>
      </c>
      <c r="E187" s="1">
        <v>7.2454509940801879</v>
      </c>
      <c r="F187" s="1">
        <v>7.2634374722838402</v>
      </c>
      <c r="G187" s="1">
        <v>7.2802941168055817</v>
      </c>
      <c r="H187" s="1">
        <v>7.1691525669421177</v>
      </c>
      <c r="I187" s="1">
        <v>7.3508000087738035</v>
      </c>
      <c r="J187" s="1">
        <v>7.321874990275032</v>
      </c>
      <c r="K187" s="1">
        <v>7.1367058585671828</v>
      </c>
      <c r="L187" s="1">
        <v>7.4112359754155195</v>
      </c>
      <c r="M187" s="1">
        <v>7.4073333740234375</v>
      </c>
      <c r="N187" s="1">
        <v>7.2812393575540213</v>
      </c>
    </row>
    <row r="188" spans="2:14" x14ac:dyDescent="0.4">
      <c r="B188">
        <v>11</v>
      </c>
      <c r="C188">
        <v>2013</v>
      </c>
      <c r="D188" t="s">
        <v>44</v>
      </c>
      <c r="E188" s="1">
        <v>6.7642857176916937</v>
      </c>
      <c r="F188" s="1">
        <v>6.8317308059105493</v>
      </c>
      <c r="G188" s="1">
        <v>6.8195282963086976</v>
      </c>
      <c r="H188" s="1">
        <v>6.6885416805744171</v>
      </c>
      <c r="I188" s="1">
        <v>6.8677500247955319</v>
      </c>
      <c r="J188" s="1">
        <v>6.8345901848839929</v>
      </c>
      <c r="K188" s="1">
        <v>6.713731331611748</v>
      </c>
      <c r="L188" s="1">
        <v>6.928918883607194</v>
      </c>
      <c r="M188" s="1">
        <v>6.913333336512248</v>
      </c>
      <c r="N188" s="1">
        <v>6.8091060850986853</v>
      </c>
    </row>
    <row r="189" spans="2:14" x14ac:dyDescent="0.4">
      <c r="B189">
        <v>12</v>
      </c>
      <c r="C189">
        <v>2013</v>
      </c>
      <c r="D189" t="s">
        <v>44</v>
      </c>
      <c r="E189" s="1">
        <v>6.4549504884398807</v>
      </c>
      <c r="F189" s="1">
        <v>6.5309615318591776</v>
      </c>
      <c r="G189" s="1">
        <v>6.4960000083560034</v>
      </c>
      <c r="H189" s="1">
        <v>6.3620833357175188</v>
      </c>
      <c r="I189" s="1">
        <v>6.5266666412353516</v>
      </c>
      <c r="J189" s="1">
        <v>6.5183196615000236</v>
      </c>
      <c r="K189" s="1">
        <v>6.3795522860626672</v>
      </c>
      <c r="L189" s="1">
        <v>6.5664865197362126</v>
      </c>
      <c r="M189" s="1">
        <v>6.541666706403098</v>
      </c>
      <c r="N189" s="1">
        <v>6.4861565858019627</v>
      </c>
    </row>
    <row r="190" spans="2:14" x14ac:dyDescent="0.4">
      <c r="B190">
        <v>1</v>
      </c>
      <c r="C190">
        <v>2014</v>
      </c>
      <c r="D190" t="s">
        <v>44</v>
      </c>
      <c r="E190" s="1">
        <v>6.0172961464255668</v>
      </c>
      <c r="F190" s="1">
        <v>6.0890768931462214</v>
      </c>
      <c r="G190" s="1">
        <v>6.0591666626207754</v>
      </c>
      <c r="H190" s="1">
        <v>5.91132076731268</v>
      </c>
      <c r="I190" s="1">
        <v>6.0779999828338616</v>
      </c>
      <c r="J190" s="1">
        <v>6.0689247534693784</v>
      </c>
      <c r="K190" s="1">
        <v>5.923561625284691</v>
      </c>
      <c r="L190" s="1">
        <v>6.1065933468577622</v>
      </c>
      <c r="M190" s="1">
        <v>6.0892307208134575</v>
      </c>
      <c r="N190" s="1">
        <v>6.0417997960012526</v>
      </c>
    </row>
    <row r="191" spans="2:14" x14ac:dyDescent="0.4">
      <c r="B191">
        <v>2</v>
      </c>
      <c r="C191">
        <v>2014</v>
      </c>
      <c r="D191" t="s">
        <v>44</v>
      </c>
      <c r="E191" s="1">
        <v>6.4274227029269504</v>
      </c>
      <c r="F191" s="1">
        <v>6.5126922864180345</v>
      </c>
      <c r="G191" s="1">
        <v>6.5134653478565783</v>
      </c>
      <c r="H191" s="1">
        <v>6.3841463182030651</v>
      </c>
      <c r="I191" s="1">
        <v>6.5044999718666077</v>
      </c>
      <c r="J191" s="1">
        <v>6.5108888732062447</v>
      </c>
      <c r="K191" s="1">
        <v>6.4547457533367609</v>
      </c>
      <c r="L191" s="1">
        <v>6.5822973444655135</v>
      </c>
      <c r="M191" s="1">
        <v>6.5720000267028826</v>
      </c>
      <c r="N191" s="1">
        <v>6.4873869359193739</v>
      </c>
    </row>
    <row r="192" spans="2:14" x14ac:dyDescent="0.4">
      <c r="B192">
        <v>3</v>
      </c>
      <c r="C192">
        <v>2014</v>
      </c>
      <c r="D192" t="s">
        <v>44</v>
      </c>
      <c r="E192" s="1">
        <v>7.1732142766316729</v>
      </c>
      <c r="F192" s="1">
        <v>7.1747058980605178</v>
      </c>
      <c r="G192" s="1">
        <v>7.2343434564995039</v>
      </c>
      <c r="H192" s="1">
        <v>7.0995237713768367</v>
      </c>
      <c r="I192" s="1">
        <v>7.2697499871253966</v>
      </c>
      <c r="J192" s="1">
        <v>7.3086086791494616</v>
      </c>
      <c r="K192" s="1">
        <v>7.2823809593442883</v>
      </c>
      <c r="L192" s="1">
        <v>7.3930487865354957</v>
      </c>
      <c r="M192" s="1">
        <v>7.3400000731150312</v>
      </c>
      <c r="N192" s="1">
        <v>7.2557306192730104</v>
      </c>
    </row>
    <row r="193" spans="2:14" x14ac:dyDescent="0.4">
      <c r="B193">
        <v>4</v>
      </c>
      <c r="C193">
        <v>2014</v>
      </c>
      <c r="D193" t="s">
        <v>44</v>
      </c>
      <c r="E193" s="1">
        <v>7.1992694232017485</v>
      </c>
      <c r="F193" s="1">
        <v>7.15999996478741</v>
      </c>
      <c r="G193" s="1">
        <v>7.2247457463862537</v>
      </c>
      <c r="H193" s="1">
        <v>7.0358928867748807</v>
      </c>
      <c r="I193" s="1">
        <v>7.2233928612300327</v>
      </c>
      <c r="J193" s="1">
        <v>7.3006796204156474</v>
      </c>
      <c r="K193" s="1">
        <v>7.270121975642879</v>
      </c>
      <c r="L193" s="1">
        <v>7.409537041628802</v>
      </c>
      <c r="M193" s="1">
        <v>7.3640000025431327</v>
      </c>
      <c r="N193" s="1">
        <v>7.2527529247076128</v>
      </c>
    </row>
    <row r="194" spans="2:14" x14ac:dyDescent="0.4">
      <c r="B194">
        <v>5</v>
      </c>
      <c r="C194">
        <v>2014</v>
      </c>
      <c r="D194" t="s">
        <v>44</v>
      </c>
      <c r="E194" s="1">
        <v>7.5139583175381022</v>
      </c>
      <c r="F194" s="1">
        <v>7.5954901844847447</v>
      </c>
      <c r="G194" s="1">
        <v>7.5365657228412051</v>
      </c>
      <c r="H194" s="1">
        <v>7.3802381810687834</v>
      </c>
      <c r="I194" s="1">
        <v>7.5380850751349264</v>
      </c>
      <c r="J194" s="1">
        <v>7.5825000297827803</v>
      </c>
      <c r="K194" s="1">
        <v>7.5623529588474945</v>
      </c>
      <c r="L194" s="1">
        <v>7.7356140697211559</v>
      </c>
      <c r="M194" s="1">
        <v>7.6241666078567505</v>
      </c>
      <c r="N194" s="1">
        <v>7.5697928846774083</v>
      </c>
    </row>
    <row r="195" spans="2:14" x14ac:dyDescent="0.4">
      <c r="B195">
        <v>6</v>
      </c>
      <c r="C195">
        <v>2014</v>
      </c>
      <c r="D195" t="s">
        <v>46</v>
      </c>
      <c r="E195" s="1">
        <v>6.9193434354030723</v>
      </c>
      <c r="F195" s="1">
        <v>6.9757142748151511</v>
      </c>
      <c r="G195" s="1">
        <v>6.9138383720860332</v>
      </c>
      <c r="H195" s="1">
        <v>6.807435903793726</v>
      </c>
      <c r="I195" s="1">
        <v>6.7367390964342198</v>
      </c>
      <c r="J195" s="1">
        <v>6.9346774451194273</v>
      </c>
      <c r="K195" s="1">
        <v>6.9050746533408089</v>
      </c>
      <c r="L195" s="1">
        <v>6.9617021185286498</v>
      </c>
      <c r="M195" s="1">
        <v>6.8875000079472875</v>
      </c>
      <c r="N195" s="1">
        <v>6.9145305218271247</v>
      </c>
    </row>
    <row r="196" spans="2:14" x14ac:dyDescent="0.4">
      <c r="B196">
        <v>7</v>
      </c>
      <c r="C196">
        <v>2014</v>
      </c>
      <c r="D196" t="s">
        <v>46</v>
      </c>
      <c r="E196" s="1">
        <v>6.1801991956642421</v>
      </c>
      <c r="F196" s="1">
        <v>6.3432203147370938</v>
      </c>
      <c r="G196" s="1">
        <v>6.098870958051374</v>
      </c>
      <c r="H196" s="1">
        <v>6.1898076809369602</v>
      </c>
      <c r="I196" s="1">
        <v>6.0358730270749055</v>
      </c>
      <c r="J196" s="1">
        <v>6.2527361428698809</v>
      </c>
      <c r="K196" s="1">
        <v>6.2517646845649271</v>
      </c>
      <c r="L196" s="1">
        <v>6.2031683402486371</v>
      </c>
      <c r="M196" s="1">
        <v>6.1106666882832847</v>
      </c>
      <c r="N196" s="1">
        <v>6.1996594061801877</v>
      </c>
    </row>
    <row r="197" spans="2:14" x14ac:dyDescent="0.4">
      <c r="B197">
        <v>8</v>
      </c>
      <c r="C197">
        <v>2014</v>
      </c>
      <c r="D197" t="s">
        <v>46</v>
      </c>
      <c r="E197" s="1">
        <v>5.9431937152802634</v>
      </c>
      <c r="F197" s="1">
        <v>6.0514893734708748</v>
      </c>
      <c r="G197" s="1">
        <v>5.8105154578218752</v>
      </c>
      <c r="H197" s="1">
        <v>5.8465000510215761</v>
      </c>
      <c r="I197" s="1">
        <v>5.7338461600817174</v>
      </c>
      <c r="J197" s="1">
        <v>6.0439506244266967</v>
      </c>
      <c r="K197" s="1">
        <v>6.06603175117856</v>
      </c>
      <c r="L197" s="1">
        <v>5.9359756039410101</v>
      </c>
      <c r="M197" s="1">
        <v>5.8633333841959638</v>
      </c>
      <c r="N197" s="1">
        <v>5.9530350715102136</v>
      </c>
    </row>
    <row r="198" spans="2:14" x14ac:dyDescent="0.4">
      <c r="B198">
        <v>9</v>
      </c>
      <c r="C198">
        <v>2014</v>
      </c>
      <c r="D198" t="s">
        <v>46</v>
      </c>
      <c r="E198" s="1">
        <v>5.5174850104097839</v>
      </c>
      <c r="F198" s="1">
        <v>5.6141666670640307</v>
      </c>
      <c r="G198" s="1">
        <v>5.4284535978258273</v>
      </c>
      <c r="H198" s="1">
        <v>5.3733333074129543</v>
      </c>
      <c r="I198" s="1">
        <v>5.3782927001394887</v>
      </c>
      <c r="J198" s="1">
        <v>5.6076000137329105</v>
      </c>
      <c r="K198" s="1">
        <v>5.5932353244108315</v>
      </c>
      <c r="L198" s="1">
        <v>5.538641953173979</v>
      </c>
      <c r="M198" s="1">
        <v>5.4722221692403181</v>
      </c>
      <c r="N198" s="1">
        <v>5.5345624983310699</v>
      </c>
    </row>
    <row r="199" spans="2:14" x14ac:dyDescent="0.4">
      <c r="B199">
        <v>10</v>
      </c>
      <c r="C199">
        <v>2014</v>
      </c>
      <c r="D199" t="s">
        <v>46</v>
      </c>
      <c r="E199" s="1">
        <v>5.4866028630562376</v>
      </c>
      <c r="F199" s="1">
        <v>5.5419999996821083</v>
      </c>
      <c r="G199" s="1">
        <v>5.4252941067479235</v>
      </c>
      <c r="H199" s="1">
        <v>5.338163259078045</v>
      </c>
      <c r="I199" s="1">
        <v>5.4557546939489976</v>
      </c>
      <c r="J199" s="1">
        <v>5.5755271424119845</v>
      </c>
      <c r="K199" s="1">
        <v>5.5255952335539318</v>
      </c>
      <c r="L199" s="1">
        <v>5.4897825977076655</v>
      </c>
      <c r="M199" s="1">
        <v>5.5147457203622592</v>
      </c>
      <c r="N199" s="1">
        <v>5.503602186984474</v>
      </c>
    </row>
    <row r="200" spans="2:14" x14ac:dyDescent="0.4">
      <c r="B200">
        <v>11</v>
      </c>
      <c r="C200">
        <v>2014</v>
      </c>
      <c r="D200" t="s">
        <v>46</v>
      </c>
      <c r="E200" s="1">
        <v>5.6186250209808346</v>
      </c>
      <c r="F200" s="1">
        <v>5.6525000095367428</v>
      </c>
      <c r="G200" s="1">
        <v>5.6222916593154268</v>
      </c>
      <c r="H200" s="1">
        <v>5.4141463535587961</v>
      </c>
      <c r="I200" s="1">
        <v>5.5658333500226327</v>
      </c>
      <c r="J200" s="1">
        <v>5.6704435444647263</v>
      </c>
      <c r="K200" s="1">
        <v>5.6141176784739786</v>
      </c>
      <c r="L200" s="1">
        <v>5.5973417547684683</v>
      </c>
      <c r="M200" s="1">
        <v>5.6001724374705351</v>
      </c>
      <c r="N200" s="1">
        <v>5.6164221290002825</v>
      </c>
    </row>
    <row r="201" spans="2:14" x14ac:dyDescent="0.4">
      <c r="B201">
        <v>12</v>
      </c>
      <c r="C201">
        <v>2014</v>
      </c>
      <c r="D201" t="s">
        <v>46</v>
      </c>
      <c r="E201" s="1">
        <v>6.1042574278198849</v>
      </c>
      <c r="F201" s="1">
        <v>6.1393103517335037</v>
      </c>
      <c r="G201" s="1">
        <v>6.0714414355991124</v>
      </c>
      <c r="H201" s="1">
        <v>5.9418867848954111</v>
      </c>
      <c r="I201" s="1">
        <v>6.0989830332287287</v>
      </c>
      <c r="J201" s="1">
        <v>6.127046267757212</v>
      </c>
      <c r="K201" s="1">
        <v>6.1019512385856816</v>
      </c>
      <c r="L201" s="1">
        <v>6.0785567244303591</v>
      </c>
      <c r="M201" s="1">
        <v>6.126338045362016</v>
      </c>
      <c r="N201" s="1">
        <v>6.0990866765949292</v>
      </c>
    </row>
    <row r="202" spans="2:14" x14ac:dyDescent="0.4">
      <c r="B202">
        <v>1</v>
      </c>
      <c r="C202">
        <v>2015</v>
      </c>
      <c r="D202" t="s">
        <v>46</v>
      </c>
      <c r="E202" s="1">
        <v>5.3802380987576077</v>
      </c>
      <c r="F202" s="1">
        <v>5.4341666499773664</v>
      </c>
      <c r="G202" s="1">
        <v>5.3278022336435846</v>
      </c>
      <c r="H202" s="1">
        <v>5.2300000190734863</v>
      </c>
      <c r="I202" s="1">
        <v>5.3714285997244025</v>
      </c>
      <c r="J202" s="1">
        <v>5.4782283456306757</v>
      </c>
      <c r="K202" s="1">
        <v>5.4526389174991188</v>
      </c>
      <c r="L202" s="1">
        <v>5.3898611201180353</v>
      </c>
      <c r="M202" s="1">
        <v>5.3946667035420734</v>
      </c>
      <c r="N202" s="1">
        <v>5.4047555679745143</v>
      </c>
    </row>
    <row r="203" spans="2:14" x14ac:dyDescent="0.4">
      <c r="B203">
        <v>2</v>
      </c>
      <c r="C203">
        <v>2015</v>
      </c>
      <c r="D203" t="s">
        <v>46</v>
      </c>
      <c r="E203" s="1">
        <v>5.1014881020500544</v>
      </c>
      <c r="F203" s="1">
        <v>5.1767567557257577</v>
      </c>
      <c r="G203" s="1">
        <v>5.0747825995735507</v>
      </c>
      <c r="H203" s="1">
        <v>4.959210521296451</v>
      </c>
      <c r="I203" s="1">
        <v>5.0935789158469751</v>
      </c>
      <c r="J203" s="1">
        <v>5.1919215482823988</v>
      </c>
      <c r="K203" s="1">
        <v>5.1853521373909963</v>
      </c>
      <c r="L203" s="1">
        <v>5.1048610872692528</v>
      </c>
      <c r="M203" s="1">
        <v>5.1078333457311</v>
      </c>
      <c r="N203" s="1">
        <v>5.1282995413015557</v>
      </c>
    </row>
    <row r="204" spans="2:14" x14ac:dyDescent="0.4">
      <c r="B204">
        <v>3</v>
      </c>
      <c r="C204">
        <v>2015</v>
      </c>
      <c r="D204" t="s">
        <v>46</v>
      </c>
      <c r="E204" s="1">
        <v>5.1062345740235884</v>
      </c>
      <c r="F204" s="1">
        <v>5.2179487424019051</v>
      </c>
      <c r="G204" s="1">
        <v>5.0824418622393939</v>
      </c>
      <c r="H204" s="1">
        <v>4.9699999690055838</v>
      </c>
      <c r="I204" s="1">
        <v>5.0919791807730999</v>
      </c>
      <c r="J204" s="1">
        <v>5.1734523716427034</v>
      </c>
      <c r="K204" s="1">
        <v>5.1752777629428444</v>
      </c>
      <c r="L204" s="1">
        <v>5.1138271932248722</v>
      </c>
      <c r="M204" s="1">
        <v>5.1024193686823693</v>
      </c>
      <c r="N204" s="1">
        <v>5.1262134857392043</v>
      </c>
    </row>
    <row r="205" spans="2:14" x14ac:dyDescent="0.4">
      <c r="B205">
        <v>4</v>
      </c>
      <c r="C205">
        <v>2015</v>
      </c>
      <c r="D205" t="s">
        <v>46</v>
      </c>
      <c r="E205" s="1">
        <v>5.0053424573924445</v>
      </c>
      <c r="F205" s="1">
        <v>5.1797618865966797</v>
      </c>
      <c r="G205" s="1">
        <v>4.9889855108399335</v>
      </c>
      <c r="H205" s="1">
        <v>4.8427999782562248</v>
      </c>
      <c r="I205" s="1">
        <v>4.9426666855812069</v>
      </c>
      <c r="J205" s="1">
        <v>5.0565165141681296</v>
      </c>
      <c r="K205" s="1">
        <v>5.062637334341531</v>
      </c>
      <c r="L205" s="1">
        <v>4.9607499957084658</v>
      </c>
      <c r="M205" s="1">
        <v>4.9234117676230031</v>
      </c>
      <c r="N205" s="1">
        <v>5.0048080095663687</v>
      </c>
    </row>
    <row r="206" spans="2:14" x14ac:dyDescent="0.4">
      <c r="B206">
        <v>5</v>
      </c>
      <c r="C206">
        <v>2015</v>
      </c>
      <c r="D206" t="s">
        <v>46</v>
      </c>
      <c r="E206" s="1">
        <v>4.8386592225655498</v>
      </c>
      <c r="F206" s="1">
        <v>4.8908333778381357</v>
      </c>
      <c r="G206" s="1">
        <v>4.7866086545197861</v>
      </c>
      <c r="H206" s="1">
        <v>4.7480487241977603</v>
      </c>
      <c r="I206" s="1">
        <v>4.755542180624353</v>
      </c>
      <c r="J206" s="1">
        <v>4.9196981196133596</v>
      </c>
      <c r="K206" s="1">
        <v>4.8905195013269198</v>
      </c>
      <c r="L206" s="1">
        <v>4.8695762480719615</v>
      </c>
      <c r="M206" s="1">
        <v>4.7380303325075088</v>
      </c>
      <c r="N206" s="1">
        <v>4.8454602487915235</v>
      </c>
    </row>
    <row r="207" spans="2:14" x14ac:dyDescent="0.4">
      <c r="B207">
        <v>6</v>
      </c>
      <c r="C207">
        <v>2015</v>
      </c>
      <c r="D207" t="s">
        <v>267</v>
      </c>
      <c r="E207" s="1">
        <v>4.9601685491840488</v>
      </c>
      <c r="F207" s="1">
        <v>5.0233332713445025</v>
      </c>
      <c r="G207" s="1">
        <v>4.9038793424080156</v>
      </c>
      <c r="H207" s="1">
        <v>4.8827082812786111</v>
      </c>
      <c r="I207" s="1">
        <v>4.8495651742686396</v>
      </c>
      <c r="J207" s="1">
        <v>5.0286142477828468</v>
      </c>
      <c r="K207" s="1">
        <v>4.9736250519752501</v>
      </c>
      <c r="L207" s="1">
        <v>4.8549999465113105</v>
      </c>
      <c r="M207" s="1">
        <v>4.858823516789605</v>
      </c>
      <c r="N207" s="1">
        <v>4.9424554048280029</v>
      </c>
    </row>
    <row r="208" spans="2:14" x14ac:dyDescent="0.4">
      <c r="B208">
        <v>7</v>
      </c>
      <c r="C208">
        <v>2015</v>
      </c>
      <c r="D208" t="s">
        <v>267</v>
      </c>
      <c r="E208" s="1">
        <v>5.1703888734181724</v>
      </c>
      <c r="F208" s="1">
        <v>5.336666703224183</v>
      </c>
      <c r="G208" s="1">
        <v>5.2160000262053119</v>
      </c>
      <c r="H208" s="1">
        <v>5.1662500699361162</v>
      </c>
      <c r="I208" s="1">
        <v>5.1954444726308191</v>
      </c>
      <c r="J208" s="1">
        <v>5.2921723158618486</v>
      </c>
      <c r="K208" s="1">
        <v>5.210128240096263</v>
      </c>
      <c r="L208" s="1">
        <v>5.2109473429228128</v>
      </c>
      <c r="M208" s="1">
        <v>5.2128787907687109</v>
      </c>
      <c r="N208" s="1">
        <v>5.2246162096659345</v>
      </c>
    </row>
    <row r="209" spans="2:14" x14ac:dyDescent="0.4">
      <c r="B209">
        <v>8</v>
      </c>
      <c r="C209">
        <v>2015</v>
      </c>
      <c r="D209" t="s">
        <v>267</v>
      </c>
      <c r="E209" s="1">
        <v>4.4054444604449801</v>
      </c>
      <c r="F209" s="1">
        <v>4.4558332761128758</v>
      </c>
      <c r="G209" s="1">
        <v>4.3399999991707183</v>
      </c>
      <c r="H209" s="1">
        <v>4.2772916853427878</v>
      </c>
      <c r="I209" s="1">
        <v>4.2936046955197353</v>
      </c>
      <c r="J209" s="1">
        <v>4.4832183830582775</v>
      </c>
      <c r="K209" s="1">
        <v>4.3490908734210123</v>
      </c>
      <c r="L209" s="1">
        <v>4.3561458786328631</v>
      </c>
      <c r="M209" s="1">
        <v>4.3026562556624413</v>
      </c>
      <c r="N209" s="1">
        <v>4.3862300391395248</v>
      </c>
    </row>
    <row r="210" spans="2:14" x14ac:dyDescent="0.4">
      <c r="B210">
        <v>9</v>
      </c>
      <c r="C210">
        <v>2015</v>
      </c>
      <c r="D210" t="s">
        <v>267</v>
      </c>
      <c r="E210" s="1">
        <v>4.2901370035458921</v>
      </c>
      <c r="F210" s="1">
        <v>4.3526666959126787</v>
      </c>
      <c r="G210" s="1">
        <v>4.2522535223356428</v>
      </c>
      <c r="H210" s="1">
        <v>4.1261016554751642</v>
      </c>
      <c r="I210" s="1">
        <v>4.2126605991923478</v>
      </c>
      <c r="J210" s="1">
        <v>4.3716955234435186</v>
      </c>
      <c r="K210" s="1">
        <v>4.259673929732779</v>
      </c>
      <c r="L210" s="1">
        <v>4.2522608757019045</v>
      </c>
      <c r="M210" s="1">
        <v>4.2260000735521324</v>
      </c>
      <c r="N210" s="1">
        <v>4.2800625194396291</v>
      </c>
    </row>
    <row r="211" spans="2:14" x14ac:dyDescent="0.4">
      <c r="B211">
        <v>10</v>
      </c>
      <c r="C211">
        <v>2015</v>
      </c>
      <c r="D211" t="s">
        <v>267</v>
      </c>
      <c r="E211" s="1">
        <v>4.3521142550877165</v>
      </c>
      <c r="F211" s="1">
        <v>4.4266666968663522</v>
      </c>
      <c r="G211" s="1">
        <v>4.3176724294136308</v>
      </c>
      <c r="H211" s="1">
        <v>4.1937778472900398</v>
      </c>
      <c r="I211" s="1">
        <v>4.5451724227817589</v>
      </c>
      <c r="J211" s="1">
        <v>4.4448728682631149</v>
      </c>
      <c r="K211" s="1">
        <v>4.3298684829159786</v>
      </c>
      <c r="L211" s="1">
        <v>4.3348351677695476</v>
      </c>
      <c r="M211" s="1">
        <v>4.6372131206950202</v>
      </c>
      <c r="N211" s="1">
        <v>4.399488323655091</v>
      </c>
    </row>
    <row r="212" spans="2:14" x14ac:dyDescent="0.4">
      <c r="B212">
        <v>11</v>
      </c>
      <c r="C212">
        <v>2015</v>
      </c>
      <c r="D212" t="s">
        <v>267</v>
      </c>
      <c r="E212" s="1">
        <v>4.137804909450252</v>
      </c>
      <c r="F212" s="1">
        <v>4.202499945958456</v>
      </c>
      <c r="G212" s="1">
        <v>4.0874038705459004</v>
      </c>
      <c r="H212" s="1">
        <v>3.9409523804982496</v>
      </c>
      <c r="I212" s="1">
        <v>4.050000015346483</v>
      </c>
      <c r="J212" s="1">
        <v>4.1908522763035521</v>
      </c>
      <c r="K212" s="1">
        <v>4.0547058722552132</v>
      </c>
      <c r="L212" s="1">
        <v>4.078969063218107</v>
      </c>
      <c r="M212" s="1">
        <v>4.0554687567055225</v>
      </c>
      <c r="N212" s="1">
        <v>4.1000136684198845</v>
      </c>
    </row>
    <row r="213" spans="2:14" x14ac:dyDescent="0.4">
      <c r="B213">
        <v>12</v>
      </c>
      <c r="C213">
        <v>2015</v>
      </c>
      <c r="D213" t="s">
        <v>267</v>
      </c>
      <c r="E213" s="1">
        <v>4.0854400329589851</v>
      </c>
      <c r="F213" s="1">
        <v>4.1486667315165189</v>
      </c>
      <c r="G213" s="1">
        <v>4.0589473964576435</v>
      </c>
      <c r="H213" s="1">
        <v>3.8764000034332269</v>
      </c>
      <c r="I213" s="1">
        <v>4.0575229859133382</v>
      </c>
      <c r="J213" s="1">
        <v>4.124914555468111</v>
      </c>
      <c r="K213" s="1">
        <v>3.9917241513043984</v>
      </c>
      <c r="L213" s="1">
        <v>4.0612500468889872</v>
      </c>
      <c r="M213" s="1">
        <v>4.0687179748828592</v>
      </c>
      <c r="N213" s="1">
        <v>4.0652576543304573</v>
      </c>
    </row>
    <row r="214" spans="2:14" x14ac:dyDescent="0.4">
      <c r="B214">
        <v>1</v>
      </c>
      <c r="C214">
        <v>2016</v>
      </c>
      <c r="D214" t="s">
        <v>267</v>
      </c>
      <c r="E214" s="1">
        <v>4.0380447390359206</v>
      </c>
      <c r="F214" s="1">
        <v>4.0200000405311584</v>
      </c>
      <c r="G214" s="1">
        <v>4.0272414129355862</v>
      </c>
      <c r="H214" s="1">
        <v>3.8546341395959622</v>
      </c>
      <c r="I214" s="1">
        <v>4.0479310518023608</v>
      </c>
      <c r="J214" s="1">
        <v>4.0950220618479056</v>
      </c>
      <c r="K214" s="1">
        <v>3.9750000112935115</v>
      </c>
      <c r="L214" s="1">
        <v>4.0403061934879849</v>
      </c>
      <c r="M214" s="1">
        <v>4.0561290864021551</v>
      </c>
      <c r="N214" s="1">
        <v>4.0395546025847535</v>
      </c>
    </row>
    <row r="215" spans="2:14" x14ac:dyDescent="0.4">
      <c r="B215">
        <v>2</v>
      </c>
      <c r="C215">
        <v>2016</v>
      </c>
      <c r="D215" t="s">
        <v>267</v>
      </c>
      <c r="E215" s="1">
        <v>3.8682353013481192</v>
      </c>
      <c r="F215" s="1">
        <v>4.0058334271113099</v>
      </c>
      <c r="G215" s="1">
        <v>3.8705555711473738</v>
      </c>
      <c r="H215" s="1">
        <v>3.7319047507785608</v>
      </c>
      <c r="I215" s="1">
        <v>3.8926373418870868</v>
      </c>
      <c r="J215" s="1">
        <v>3.9458515227621818</v>
      </c>
      <c r="K215" s="1">
        <v>3.8497183121426004</v>
      </c>
      <c r="L215" s="1">
        <v>3.8691228063482987</v>
      </c>
      <c r="M215" s="1">
        <v>3.9081944425900779</v>
      </c>
      <c r="N215" s="1">
        <v>3.8878791214345574</v>
      </c>
    </row>
    <row r="216" spans="2:14" x14ac:dyDescent="0.4">
      <c r="B216">
        <v>3</v>
      </c>
      <c r="C216">
        <v>2016</v>
      </c>
      <c r="D216" t="s">
        <v>267</v>
      </c>
      <c r="E216" s="1">
        <v>3.998480398280948</v>
      </c>
      <c r="F216" s="1">
        <v>4.0899999936421718</v>
      </c>
      <c r="G216" s="1">
        <v>3.9297714451381145</v>
      </c>
      <c r="H216" s="1">
        <v>3.7742105233041863</v>
      </c>
      <c r="I216" s="1">
        <v>4.0139669544440659</v>
      </c>
      <c r="J216" s="1">
        <v>4.0542946840902108</v>
      </c>
      <c r="K216" s="1">
        <v>3.9231914839846023</v>
      </c>
      <c r="L216" s="1">
        <v>3.995301207864141</v>
      </c>
      <c r="M216" s="1">
        <v>4.0209000182151797</v>
      </c>
      <c r="N216" s="1">
        <v>3.9847944230419245</v>
      </c>
    </row>
    <row r="217" spans="2:14" x14ac:dyDescent="0.4">
      <c r="B217">
        <v>4</v>
      </c>
      <c r="C217">
        <v>2016</v>
      </c>
      <c r="D217" t="s">
        <v>267</v>
      </c>
      <c r="E217" s="1">
        <v>3.961234547473766</v>
      </c>
      <c r="F217" s="1">
        <v>4.0899999936421727</v>
      </c>
      <c r="G217" s="1">
        <v>3.8823571409497943</v>
      </c>
      <c r="H217" s="1">
        <v>3.7562068824110364</v>
      </c>
      <c r="I217" s="1">
        <v>3.9467999792098998</v>
      </c>
      <c r="J217" s="1">
        <v>4.0422569662332535</v>
      </c>
      <c r="K217" s="1">
        <v>3.924520577469917</v>
      </c>
      <c r="L217" s="1">
        <v>3.9659310242225385</v>
      </c>
      <c r="M217" s="1">
        <v>3.9588749825954439</v>
      </c>
      <c r="N217" s="1">
        <v>3.9596408308115709</v>
      </c>
    </row>
    <row r="218" spans="2:14" x14ac:dyDescent="0.4">
      <c r="B218">
        <v>5</v>
      </c>
      <c r="C218">
        <v>2016</v>
      </c>
      <c r="D218" t="s">
        <v>267</v>
      </c>
      <c r="E218" s="1">
        <v>3.6991558601329855</v>
      </c>
      <c r="F218" s="1">
        <v>3.8975000381469727</v>
      </c>
      <c r="G218" s="1">
        <v>3.6599999989992305</v>
      </c>
      <c r="H218" s="1">
        <v>3.496493522222941</v>
      </c>
      <c r="I218" s="1">
        <v>3.7658749729394914</v>
      </c>
      <c r="J218" s="1">
        <v>3.7949999841392463</v>
      </c>
      <c r="K218" s="1">
        <v>3.7003749728202822</v>
      </c>
      <c r="L218" s="1">
        <v>3.7664743447915101</v>
      </c>
      <c r="M218" s="1">
        <v>3.7783749848604202</v>
      </c>
      <c r="N218" s="1">
        <v>3.7266112573699388</v>
      </c>
    </row>
    <row r="219" spans="2:14" x14ac:dyDescent="0.4">
      <c r="B219">
        <v>6</v>
      </c>
      <c r="C219">
        <v>2016</v>
      </c>
      <c r="D219" t="s">
        <v>303</v>
      </c>
      <c r="E219" s="1">
        <v>3.6469898138727461</v>
      </c>
      <c r="F219" s="1">
        <v>3.895333353678383</v>
      </c>
      <c r="G219" s="1">
        <v>3.6301388608084784</v>
      </c>
      <c r="H219" s="1">
        <v>3.6195049828822077</v>
      </c>
      <c r="I219" s="1">
        <v>3.6332323334433823</v>
      </c>
      <c r="J219" s="1">
        <v>3.7026732611184072</v>
      </c>
      <c r="K219" s="1">
        <v>3.684199993610382</v>
      </c>
      <c r="L219" s="1">
        <v>3.6885789444572046</v>
      </c>
      <c r="M219" s="1">
        <v>3.641699993610382</v>
      </c>
      <c r="N219" s="1">
        <v>3.6677762123164284</v>
      </c>
    </row>
    <row r="220" spans="2:14" x14ac:dyDescent="0.4">
      <c r="B220">
        <v>7</v>
      </c>
      <c r="C220">
        <v>2016</v>
      </c>
      <c r="D220" t="s">
        <v>303</v>
      </c>
      <c r="E220" s="1">
        <v>3.0086250230669975</v>
      </c>
      <c r="F220" s="1">
        <v>3.3758333325386025</v>
      </c>
      <c r="G220" s="1">
        <v>3.0372674479040991</v>
      </c>
      <c r="H220" s="1">
        <v>3.215375003218651</v>
      </c>
      <c r="I220" s="1">
        <v>2.8773750007152552</v>
      </c>
      <c r="J220" s="1">
        <v>3.0464144725548592</v>
      </c>
      <c r="K220" s="1">
        <v>3.1014999836683277</v>
      </c>
      <c r="L220" s="1">
        <v>2.9547852694622576</v>
      </c>
      <c r="M220" s="1">
        <v>2.8984999984502795</v>
      </c>
      <c r="N220" s="1">
        <v>3.0233952273951497</v>
      </c>
    </row>
    <row r="221" spans="2:14" x14ac:dyDescent="0.4">
      <c r="B221">
        <v>8</v>
      </c>
      <c r="C221">
        <v>2016</v>
      </c>
      <c r="D221" t="s">
        <v>303</v>
      </c>
      <c r="E221" s="1">
        <v>2.9093434341026074</v>
      </c>
      <c r="F221" s="1">
        <v>3.2279999891916913</v>
      </c>
      <c r="G221" s="1">
        <v>2.9204186095747837</v>
      </c>
      <c r="H221" s="1">
        <v>3.0835416689515114</v>
      </c>
      <c r="I221" s="1">
        <v>2.7453845991538119</v>
      </c>
      <c r="J221" s="1">
        <v>2.9288502619228263</v>
      </c>
      <c r="K221" s="1">
        <v>2.9711999845504762</v>
      </c>
      <c r="L221" s="1">
        <v>2.8573658780353832</v>
      </c>
      <c r="M221" s="1">
        <v>2.7938541397452359</v>
      </c>
      <c r="N221" s="1">
        <v>2.9083250165410495</v>
      </c>
    </row>
    <row r="222" spans="2:14" x14ac:dyDescent="0.4">
      <c r="B222">
        <v>9</v>
      </c>
      <c r="C222">
        <v>2016</v>
      </c>
      <c r="D222" t="s">
        <v>303</v>
      </c>
      <c r="E222" s="1">
        <v>2.7739393711090088</v>
      </c>
      <c r="F222" s="1">
        <v>3.1049999992052713</v>
      </c>
      <c r="G222" s="1">
        <v>2.8386857332502098</v>
      </c>
      <c r="H222" s="1">
        <v>2.988653875314272</v>
      </c>
      <c r="I222" s="1">
        <v>2.7550999808311456</v>
      </c>
      <c r="J222" s="1">
        <v>2.8418397776097146</v>
      </c>
      <c r="K222" s="1">
        <v>2.8515277935398959</v>
      </c>
      <c r="L222" s="1">
        <v>2.8013580213358371</v>
      </c>
      <c r="M222" s="1">
        <v>2.7623749732971192</v>
      </c>
      <c r="N222" s="1">
        <v>2.8229177512131729</v>
      </c>
    </row>
    <row r="223" spans="2:14" x14ac:dyDescent="0.4">
      <c r="B223">
        <v>10</v>
      </c>
      <c r="C223">
        <v>2016</v>
      </c>
      <c r="D223" t="s">
        <v>303</v>
      </c>
      <c r="E223" s="1">
        <v>2.8262048270328934</v>
      </c>
      <c r="F223" s="1">
        <v>3.0299999862909317</v>
      </c>
      <c r="G223" s="1">
        <v>2.8295348813367442</v>
      </c>
      <c r="H223" s="1">
        <v>2.9361999988555909</v>
      </c>
      <c r="I223" s="1">
        <v>2.7492592224368342</v>
      </c>
      <c r="J223" s="1">
        <v>2.8719602410088885</v>
      </c>
      <c r="K223" s="1">
        <v>2.8616456019727488</v>
      </c>
      <c r="L223" s="1">
        <v>2.8069999828934669</v>
      </c>
      <c r="M223" s="1">
        <v>2.745844131940371</v>
      </c>
      <c r="N223" s="1">
        <v>2.8352457622350271</v>
      </c>
    </row>
    <row r="224" spans="2:14" x14ac:dyDescent="0.4">
      <c r="B224">
        <v>11</v>
      </c>
      <c r="C224">
        <v>2016</v>
      </c>
      <c r="D224" t="s">
        <v>303</v>
      </c>
      <c r="E224" s="1">
        <v>2.8403947332449127</v>
      </c>
      <c r="F224" s="1">
        <v>2.8400000263662899</v>
      </c>
      <c r="G224" s="1">
        <v>2.8693488575691402</v>
      </c>
      <c r="H224" s="1">
        <v>2.9076922893524171</v>
      </c>
      <c r="I224" s="1">
        <v>2.7329850819573474</v>
      </c>
      <c r="J224" s="1">
        <v>2.906497721298499</v>
      </c>
      <c r="K224" s="1">
        <v>2.8709183785380148</v>
      </c>
      <c r="L224" s="1">
        <v>2.8203030355048901</v>
      </c>
      <c r="M224" s="1">
        <v>2.7280851196735463</v>
      </c>
      <c r="N224" s="1">
        <v>2.8493931343325554</v>
      </c>
    </row>
    <row r="225" spans="2:15" x14ac:dyDescent="0.4">
      <c r="B225">
        <v>12</v>
      </c>
      <c r="C225">
        <v>2016</v>
      </c>
      <c r="D225" t="s">
        <v>303</v>
      </c>
      <c r="E225" s="1">
        <v>2.8552093040111455</v>
      </c>
      <c r="F225" s="1">
        <v>2.9716666142145791</v>
      </c>
      <c r="G225" s="1">
        <v>2.7959649060901843</v>
      </c>
      <c r="H225" s="1">
        <v>2.8096154286311221</v>
      </c>
      <c r="I225" s="1">
        <v>2.7790740706302501</v>
      </c>
      <c r="J225" s="1">
        <v>2.9579166392485301</v>
      </c>
      <c r="K225" s="1">
        <v>2.90900000333786</v>
      </c>
      <c r="L225" s="1">
        <v>2.7696178156858795</v>
      </c>
      <c r="M225" s="1">
        <v>2.7876315681557906</v>
      </c>
      <c r="N225" s="1">
        <v>2.8590506730497793</v>
      </c>
    </row>
    <row r="226" spans="2:15" x14ac:dyDescent="0.4">
      <c r="B226">
        <v>1</v>
      </c>
      <c r="C226">
        <v>2017</v>
      </c>
      <c r="D226" t="s">
        <v>303</v>
      </c>
      <c r="E226" s="1">
        <v>3.235046289585255</v>
      </c>
      <c r="F226" s="1">
        <v>3.3383333583672843</v>
      </c>
      <c r="G226" s="1">
        <v>3.1440935511338082</v>
      </c>
      <c r="H226" s="1">
        <v>3.2313461762208204</v>
      </c>
      <c r="I226" s="1">
        <v>3.1847221895500466</v>
      </c>
      <c r="J226" s="1">
        <v>3.3267159793503893</v>
      </c>
      <c r="K226" s="1">
        <v>3.3276250004768371</v>
      </c>
      <c r="L226" s="1">
        <v>3.138974354817317</v>
      </c>
      <c r="M226" s="1">
        <v>3.2026315551055107</v>
      </c>
      <c r="N226" s="1">
        <v>3.2368796008420126</v>
      </c>
    </row>
    <row r="227" spans="2:15" x14ac:dyDescent="0.4">
      <c r="B227">
        <v>2</v>
      </c>
      <c r="C227">
        <v>2017</v>
      </c>
      <c r="D227" t="s">
        <v>303</v>
      </c>
      <c r="E227" s="1">
        <v>3.4512962787239641</v>
      </c>
      <c r="F227" s="1">
        <v>3.6409523941221691</v>
      </c>
      <c r="G227" s="1">
        <v>3.3792441709097041</v>
      </c>
      <c r="H227" s="1">
        <v>3.4523529538921283</v>
      </c>
      <c r="I227" s="1">
        <v>3.4139814509285822</v>
      </c>
      <c r="J227" s="1">
        <v>3.5631976806840231</v>
      </c>
      <c r="K227" s="1">
        <v>3.5551250189542771</v>
      </c>
      <c r="L227" s="1">
        <v>3.3956862836102255</v>
      </c>
      <c r="M227" s="1">
        <v>3.4227631217554997</v>
      </c>
      <c r="N227" s="1">
        <v>3.4707370954493242</v>
      </c>
    </row>
    <row r="228" spans="2:15" x14ac:dyDescent="0.4">
      <c r="B228">
        <v>3</v>
      </c>
      <c r="C228">
        <v>2017</v>
      </c>
      <c r="D228" t="s">
        <v>303</v>
      </c>
      <c r="E228" s="1">
        <v>3.3778867730554545</v>
      </c>
      <c r="F228" s="1">
        <v>3.4746666431427</v>
      </c>
      <c r="G228" s="1">
        <v>3.3301922839421492</v>
      </c>
      <c r="H228" s="1">
        <v>3.4409836120292789</v>
      </c>
      <c r="I228" s="1">
        <v>3.313925925007573</v>
      </c>
      <c r="J228" s="1">
        <v>3.4911904694542053</v>
      </c>
      <c r="K228" s="1">
        <v>3.4718999958038328</v>
      </c>
      <c r="L228" s="1">
        <v>3.3396022577177393</v>
      </c>
      <c r="M228" s="1">
        <v>3.3304210411874871</v>
      </c>
      <c r="N228" s="1">
        <v>3.398038662105634</v>
      </c>
    </row>
    <row r="229" spans="2:15" x14ac:dyDescent="0.4">
      <c r="B229">
        <v>4</v>
      </c>
      <c r="C229">
        <v>2017</v>
      </c>
      <c r="D229" t="s">
        <v>303</v>
      </c>
      <c r="E229" s="1">
        <v>3.1918957572412716</v>
      </c>
      <c r="F229" s="1">
        <v>3.2255000114440917</v>
      </c>
      <c r="G229" s="1">
        <v>3.1626785880043391</v>
      </c>
      <c r="H229" s="1">
        <v>3.3232608774433965</v>
      </c>
      <c r="I229" s="1">
        <v>3.081574047053302</v>
      </c>
      <c r="J229" s="1">
        <v>3.2808895513323919</v>
      </c>
      <c r="K229" s="1">
        <v>3.2481081034686112</v>
      </c>
      <c r="L229" s="1">
        <v>3.1222793985815609</v>
      </c>
      <c r="M229" s="1">
        <v>3.1103947068515576</v>
      </c>
      <c r="N229" s="1">
        <v>3.1982489223643946</v>
      </c>
    </row>
    <row r="230" spans="2:15" x14ac:dyDescent="0.4">
      <c r="B230">
        <v>5</v>
      </c>
      <c r="C230">
        <v>2017</v>
      </c>
      <c r="D230" t="s">
        <v>303</v>
      </c>
      <c r="E230" s="1">
        <v>3.4475590478716871</v>
      </c>
      <c r="F230" s="1">
        <v>3.5486666758855185</v>
      </c>
      <c r="G230" s="1">
        <v>3.45595239117032</v>
      </c>
      <c r="H230" s="1">
        <v>3.5733846517709584</v>
      </c>
      <c r="I230" s="1">
        <v>3.3302221951661286</v>
      </c>
      <c r="J230" s="1">
        <v>3.529405387672218</v>
      </c>
      <c r="K230" s="1">
        <v>3.5184536078541551</v>
      </c>
      <c r="L230" s="1">
        <v>3.4167346942181491</v>
      </c>
      <c r="M230" s="1">
        <v>3.3527368118888452</v>
      </c>
      <c r="N230" s="1">
        <v>3.4608126652142235</v>
      </c>
    </row>
    <row r="231" spans="2:15" x14ac:dyDescent="0.4">
      <c r="B231">
        <v>6</v>
      </c>
      <c r="C231">
        <v>2017</v>
      </c>
      <c r="D231" t="s">
        <v>305</v>
      </c>
      <c r="E231" s="1">
        <v>3.7816326411402956</v>
      </c>
      <c r="F231" s="1">
        <v>3.9125000039736428</v>
      </c>
      <c r="G231" s="1">
        <v>3.7380769115227919</v>
      </c>
      <c r="H231" s="1">
        <v>3.8719608409731996</v>
      </c>
      <c r="I231" s="1">
        <v>3.6219000053405761</v>
      </c>
      <c r="J231" s="1">
        <v>3.8943653564335023</v>
      </c>
      <c r="K231" s="1">
        <v>3.9275000452995301</v>
      </c>
      <c r="L231" s="1">
        <v>3.8241481781005859</v>
      </c>
      <c r="M231" s="1">
        <v>3.6713157923598039</v>
      </c>
      <c r="N231" s="1">
        <v>3.8153327083863542</v>
      </c>
    </row>
    <row r="232" spans="2:15" x14ac:dyDescent="0.4">
      <c r="B232">
        <v>7</v>
      </c>
      <c r="C232">
        <v>2017</v>
      </c>
      <c r="D232" t="s">
        <v>305</v>
      </c>
      <c r="E232" s="1">
        <v>4.2061809103692598</v>
      </c>
      <c r="F232" s="1">
        <v>4.3090475967952182</v>
      </c>
      <c r="G232" s="1">
        <v>4.2442105276542801</v>
      </c>
      <c r="H232" s="1">
        <v>4.3649999553507026</v>
      </c>
      <c r="I232" s="1">
        <v>4.4402040510761491</v>
      </c>
      <c r="J232" s="1">
        <v>4.3071228077537134</v>
      </c>
      <c r="K232" s="1">
        <v>4.2911764200995952</v>
      </c>
      <c r="L232" s="1">
        <v>4.51832255394228</v>
      </c>
      <c r="M232" s="1">
        <v>4.4458024707841286</v>
      </c>
      <c r="N232" s="1">
        <v>4.3408487685133768</v>
      </c>
    </row>
    <row r="233" spans="2:15" x14ac:dyDescent="0.4">
      <c r="B233">
        <v>8</v>
      </c>
      <c r="C233">
        <v>2017</v>
      </c>
      <c r="D233" t="s">
        <v>305</v>
      </c>
      <c r="E233" s="1">
        <v>3.2872173869091532</v>
      </c>
      <c r="F233" s="1">
        <v>3.3429999987284345</v>
      </c>
      <c r="G233" s="1">
        <v>3.3210810777303337</v>
      </c>
      <c r="H233" s="1">
        <v>3.4067213339883775</v>
      </c>
      <c r="I233" s="1">
        <v>3.4229600009918211</v>
      </c>
      <c r="J233" s="1">
        <v>3.393936425957528</v>
      </c>
      <c r="K233" s="1">
        <v>3.4178400096893311</v>
      </c>
      <c r="L233" s="1">
        <v>3.5099367129651804</v>
      </c>
      <c r="M233" s="1">
        <v>3.439200005531311</v>
      </c>
      <c r="N233" s="1">
        <v>3.393010671364098</v>
      </c>
    </row>
    <row r="234" spans="2:15" x14ac:dyDescent="0.4">
      <c r="B234">
        <v>9</v>
      </c>
      <c r="C234">
        <v>2017</v>
      </c>
      <c r="D234" t="s">
        <v>305</v>
      </c>
      <c r="E234" s="1">
        <v>3.309790590046588</v>
      </c>
      <c r="F234" s="1">
        <v>3.3104166686534882</v>
      </c>
      <c r="G234" s="1">
        <v>3.3643103426900405</v>
      </c>
      <c r="H234" s="1">
        <v>3.3352272835644809</v>
      </c>
      <c r="I234" s="1">
        <v>3.4671276731693998</v>
      </c>
      <c r="J234" s="1">
        <v>3.3977735861292424</v>
      </c>
      <c r="K234" s="1">
        <v>3.34948716713832</v>
      </c>
      <c r="L234" s="1">
        <v>3.5788276014656857</v>
      </c>
      <c r="M234" s="1">
        <v>3.4832926901375374</v>
      </c>
      <c r="N234" s="1">
        <v>3.4104383349054084</v>
      </c>
      <c r="O234" s="1"/>
    </row>
    <row r="235" spans="2:15" x14ac:dyDescent="0.4">
      <c r="B235">
        <v>10</v>
      </c>
      <c r="C235">
        <v>2017</v>
      </c>
      <c r="D235" t="s">
        <v>305</v>
      </c>
      <c r="E235" s="1">
        <v>3.1739473618959124</v>
      </c>
      <c r="F235" s="1">
        <v>3.1645833651224771</v>
      </c>
      <c r="G235" s="1">
        <v>3.2521666487058005</v>
      </c>
      <c r="H235" s="1">
        <v>3.2541666328907013</v>
      </c>
      <c r="I235" s="1">
        <v>3.321894715961657</v>
      </c>
      <c r="J235" s="1">
        <v>3.2887841959492414</v>
      </c>
      <c r="K235" s="1">
        <v>3.2295652265134067</v>
      </c>
      <c r="L235" s="1">
        <v>3.4217424157894021</v>
      </c>
      <c r="M235" s="1">
        <v>3.3412658111958562</v>
      </c>
      <c r="N235" s="1">
        <v>3.2799523299483599</v>
      </c>
      <c r="O235" s="1"/>
    </row>
    <row r="236" spans="2:15" x14ac:dyDescent="0.4">
      <c r="B236">
        <v>11</v>
      </c>
      <c r="C236">
        <v>2017</v>
      </c>
      <c r="D236" t="s">
        <v>305</v>
      </c>
      <c r="E236" s="1">
        <v>3.3474261438796287</v>
      </c>
      <c r="F236" s="1">
        <v>3.3039999882380169</v>
      </c>
      <c r="G236" s="1">
        <v>3.3310666783650715</v>
      </c>
      <c r="H236" s="1">
        <v>3.3351666649182636</v>
      </c>
      <c r="I236" s="1">
        <v>3.3347115149864783</v>
      </c>
      <c r="J236" s="1">
        <v>3.3773139371841085</v>
      </c>
      <c r="K236" s="1">
        <v>3.2788888991825162</v>
      </c>
      <c r="L236" s="1">
        <v>3.4671739391658618</v>
      </c>
      <c r="M236" s="1">
        <v>3.3567999863624571</v>
      </c>
      <c r="N236" s="1">
        <v>3.3674784894654346</v>
      </c>
      <c r="O236" s="1"/>
    </row>
    <row r="237" spans="2:15" x14ac:dyDescent="0.4">
      <c r="B237">
        <v>12</v>
      </c>
      <c r="C237">
        <v>2017</v>
      </c>
      <c r="D237" t="s">
        <v>305</v>
      </c>
      <c r="E237" s="1">
        <v>3.5025263397317183</v>
      </c>
      <c r="F237" s="1">
        <v>3.4241666893164315</v>
      </c>
      <c r="G237" s="1">
        <v>3.5161666790644328</v>
      </c>
      <c r="H237" s="1">
        <v>3.4374999900658927</v>
      </c>
      <c r="I237" s="1">
        <v>3.3987499848008156</v>
      </c>
      <c r="J237" s="1">
        <v>3.463414662494892</v>
      </c>
      <c r="K237" s="1">
        <v>3.4382500261068345</v>
      </c>
      <c r="L237" s="1">
        <v>3.5011258377934134</v>
      </c>
      <c r="M237" s="1">
        <v>3.4354545234085676</v>
      </c>
      <c r="N237" s="1">
        <v>3.466954473526247</v>
      </c>
      <c r="O237" s="1"/>
    </row>
    <row r="238" spans="2:15" x14ac:dyDescent="0.4">
      <c r="B238">
        <v>1</v>
      </c>
      <c r="C238">
        <v>2018</v>
      </c>
      <c r="D238" t="s">
        <v>305</v>
      </c>
      <c r="E238" s="1">
        <v>3.799867870524066</v>
      </c>
      <c r="F238" s="1">
        <v>3.8333333810170491</v>
      </c>
      <c r="G238" s="1">
        <v>3.7782666746775311</v>
      </c>
      <c r="H238" s="1">
        <v>3.7584999958674112</v>
      </c>
      <c r="I238" s="1">
        <v>3.8025210063998438</v>
      </c>
      <c r="J238" s="1">
        <v>3.7546585571475144</v>
      </c>
      <c r="K238" s="1">
        <v>3.7450000357627871</v>
      </c>
      <c r="L238" s="1">
        <v>3.7840123456201438</v>
      </c>
      <c r="M238" s="1">
        <v>3.810306116026275</v>
      </c>
      <c r="N238" s="1">
        <v>3.7777361588772158</v>
      </c>
      <c r="O238" s="1"/>
    </row>
    <row r="239" spans="2:15" x14ac:dyDescent="0.4">
      <c r="B239">
        <v>2</v>
      </c>
      <c r="C239">
        <v>2018</v>
      </c>
      <c r="D239" t="s">
        <v>305</v>
      </c>
      <c r="E239" s="1">
        <v>4.2813259567345048</v>
      </c>
      <c r="F239" s="1">
        <v>4.3742423780036699</v>
      </c>
      <c r="G239" s="1">
        <v>4.3228571358181185</v>
      </c>
      <c r="H239" s="1">
        <v>4.3359574510696088</v>
      </c>
      <c r="I239" s="1">
        <v>4.2333674041592344</v>
      </c>
      <c r="J239" s="1">
        <v>4.2376758315876719</v>
      </c>
      <c r="K239" s="1">
        <v>4.1824000549316409</v>
      </c>
      <c r="L239" s="1">
        <v>4.2932089371467708</v>
      </c>
      <c r="M239" s="1">
        <v>4.2600000417685209</v>
      </c>
      <c r="N239" s="1">
        <v>4.2649149374159609</v>
      </c>
      <c r="O239" s="1"/>
    </row>
    <row r="240" spans="2:15" x14ac:dyDescent="0.4">
      <c r="B240">
        <v>3</v>
      </c>
      <c r="C240">
        <v>2018</v>
      </c>
      <c r="D240" t="s">
        <v>305</v>
      </c>
      <c r="E240" s="1">
        <v>4.4313612383697674</v>
      </c>
      <c r="F240" s="1">
        <v>4.4444642407553534</v>
      </c>
      <c r="G240" s="1">
        <v>4.3587931394577026</v>
      </c>
      <c r="H240" s="1">
        <v>4.4304999748865761</v>
      </c>
      <c r="I240" s="1">
        <v>4.323009734014863</v>
      </c>
      <c r="J240" s="1">
        <v>4.4371341314257648</v>
      </c>
      <c r="K240" s="1">
        <v>4.418124949932098</v>
      </c>
      <c r="L240" s="1">
        <v>4.4317178097239305</v>
      </c>
      <c r="M240" s="1">
        <v>4.3011688412009894</v>
      </c>
      <c r="N240" s="1">
        <v>4.4074872181809539</v>
      </c>
      <c r="O240" s="1"/>
    </row>
    <row r="241" spans="2:15" x14ac:dyDescent="0.4">
      <c r="B241">
        <v>4</v>
      </c>
      <c r="C241">
        <v>2018</v>
      </c>
      <c r="D241" t="s">
        <v>305</v>
      </c>
      <c r="E241" s="1">
        <v>4.483934475424511</v>
      </c>
      <c r="F241" s="1">
        <v>4.4801785434995383</v>
      </c>
      <c r="G241" s="1">
        <v>4.4169827535234649</v>
      </c>
      <c r="H241" s="1">
        <v>4.4642856850916024</v>
      </c>
      <c r="I241" s="1">
        <v>4.3588999366760257</v>
      </c>
      <c r="J241" s="1">
        <v>4.5529572716573385</v>
      </c>
      <c r="K241" s="1">
        <v>4.5169999718666078</v>
      </c>
      <c r="L241" s="1">
        <v>4.4767423723683208</v>
      </c>
      <c r="M241" s="1">
        <v>4.3461332893371578</v>
      </c>
      <c r="N241" s="1">
        <v>4.4772832634408521</v>
      </c>
      <c r="O241" s="1"/>
    </row>
    <row r="242" spans="2:15" x14ac:dyDescent="0.4">
      <c r="B242">
        <v>5</v>
      </c>
      <c r="C242">
        <v>2018</v>
      </c>
      <c r="D242" t="s">
        <v>305</v>
      </c>
      <c r="E242" s="1">
        <v>4.8847280246942111</v>
      </c>
      <c r="F242" s="1">
        <v>4.9031428677695139</v>
      </c>
      <c r="G242" s="1">
        <v>4.8504137959973566</v>
      </c>
      <c r="H242" s="1">
        <v>4.7871428353445866</v>
      </c>
      <c r="I242" s="1">
        <v>4.7343199768066402</v>
      </c>
      <c r="J242" s="1">
        <v>4.9849385758289833</v>
      </c>
      <c r="K242" s="1">
        <v>4.9278000307083127</v>
      </c>
      <c r="L242" s="1">
        <v>4.9171428443482199</v>
      </c>
      <c r="M242" s="1">
        <v>4.7479797758237279</v>
      </c>
      <c r="N242" s="1">
        <v>4.889992933488835</v>
      </c>
      <c r="O242" s="1"/>
    </row>
    <row r="243" spans="2:15" x14ac:dyDescent="0.4">
      <c r="B243">
        <v>6</v>
      </c>
      <c r="C243">
        <v>2018</v>
      </c>
      <c r="D243" t="s">
        <v>306</v>
      </c>
      <c r="E243" s="1">
        <v>4.9705291172814752</v>
      </c>
      <c r="F243" s="1">
        <v>4.7121874839067459</v>
      </c>
      <c r="G243" s="1">
        <v>4.7943243142720817</v>
      </c>
      <c r="H243" s="1">
        <v>4.8041666348775225</v>
      </c>
      <c r="I243" s="1">
        <v>4.5976595980055786</v>
      </c>
      <c r="J243" s="1">
        <v>5.0767441877098971</v>
      </c>
      <c r="K243" s="1">
        <v>4.9685000300407411</v>
      </c>
      <c r="L243" s="1">
        <v>4.9266187029776809</v>
      </c>
      <c r="M243" s="1">
        <v>4.6862499833106996</v>
      </c>
      <c r="N243" s="1">
        <v>4.916675827442071</v>
      </c>
      <c r="O243" s="1"/>
    </row>
    <row r="244" spans="2:15" x14ac:dyDescent="0.4">
      <c r="B244">
        <v>7</v>
      </c>
      <c r="C244">
        <v>2018</v>
      </c>
      <c r="D244" t="s">
        <v>306</v>
      </c>
      <c r="E244" s="1">
        <v>4.7869791810711222</v>
      </c>
      <c r="F244" s="1">
        <v>4.7483333150545759</v>
      </c>
      <c r="G244" s="1">
        <v>4.7706666549046837</v>
      </c>
      <c r="H244" s="1">
        <v>4.700000087420146</v>
      </c>
      <c r="I244" s="1">
        <v>4.6632608278937964</v>
      </c>
      <c r="J244" s="1">
        <v>4.9315244192030372</v>
      </c>
      <c r="K244" s="1">
        <v>4.8551250338554386</v>
      </c>
      <c r="L244" s="1">
        <v>4.7796850354652705</v>
      </c>
      <c r="M244" s="1">
        <v>4.7085000336170193</v>
      </c>
      <c r="N244" s="1">
        <v>4.8130105632149247</v>
      </c>
      <c r="O244" s="1"/>
    </row>
    <row r="245" spans="2:15" x14ac:dyDescent="0.4">
      <c r="B245">
        <v>8</v>
      </c>
      <c r="C245">
        <v>2018</v>
      </c>
      <c r="D245" t="s">
        <v>306</v>
      </c>
      <c r="E245" s="1">
        <v>5.2834309334535483</v>
      </c>
      <c r="F245" s="1">
        <v>5.252903215346798</v>
      </c>
      <c r="G245" s="1">
        <v>5.1861068711026022</v>
      </c>
      <c r="H245" s="1">
        <v>5.1547945100967194</v>
      </c>
      <c r="I245" s="1">
        <v>5.1003251230813627</v>
      </c>
      <c r="J245" s="1">
        <v>5.4082528750101728</v>
      </c>
      <c r="K245" s="1">
        <v>5.31565658973925</v>
      </c>
      <c r="L245" s="1">
        <v>5.2240625083446499</v>
      </c>
      <c r="M245" s="1">
        <v>5.1455000019073482</v>
      </c>
      <c r="N245" s="1">
        <v>5.2747397935843168</v>
      </c>
      <c r="O245" s="1"/>
    </row>
    <row r="246" spans="2:15" x14ac:dyDescent="0.4">
      <c r="B246">
        <v>9</v>
      </c>
      <c r="C246">
        <v>2018</v>
      </c>
      <c r="D246" t="s">
        <v>306</v>
      </c>
      <c r="E246" s="1">
        <v>4.7249230898343599</v>
      </c>
      <c r="F246" s="1">
        <v>4.7241071718079706</v>
      </c>
      <c r="G246" s="1">
        <v>4.6514743260848217</v>
      </c>
      <c r="H246" s="1">
        <v>4.72000004695012</v>
      </c>
      <c r="I246" s="1">
        <v>4.5916999340057369</v>
      </c>
      <c r="J246" s="1">
        <v>4.8817404462876217</v>
      </c>
      <c r="K246" s="1">
        <v>4.772380931036813</v>
      </c>
      <c r="L246" s="1">
        <v>4.7484375275671482</v>
      </c>
      <c r="M246" s="1">
        <v>4.6351190464837213</v>
      </c>
      <c r="N246" s="1">
        <v>4.7486044576723279</v>
      </c>
      <c r="O246" s="1"/>
    </row>
    <row r="247" spans="2:15" x14ac:dyDescent="0.4">
      <c r="B247">
        <v>10</v>
      </c>
      <c r="C247">
        <v>2018</v>
      </c>
      <c r="D247" t="s">
        <v>306</v>
      </c>
      <c r="E247" s="1">
        <v>4.6767512553839516</v>
      </c>
      <c r="F247" s="1">
        <v>4.6453846509640035</v>
      </c>
      <c r="G247" s="1">
        <v>4.5860645201898391</v>
      </c>
      <c r="H247" s="1">
        <v>4.6537500222524004</v>
      </c>
      <c r="I247" s="1">
        <v>4.5235000371932985</v>
      </c>
      <c r="J247" s="1">
        <v>4.8172861270848273</v>
      </c>
      <c r="K247" s="1">
        <v>4.7465060073209093</v>
      </c>
      <c r="L247" s="1">
        <v>4.6799999885261059</v>
      </c>
      <c r="M247" s="1">
        <v>4.5696428616841631</v>
      </c>
      <c r="N247" s="1">
        <v>4.6881841640669384</v>
      </c>
      <c r="O247" s="1"/>
    </row>
    <row r="248" spans="2:15" x14ac:dyDescent="0.4">
      <c r="B248">
        <v>11</v>
      </c>
      <c r="C248">
        <v>2018</v>
      </c>
      <c r="D248" t="s">
        <v>306</v>
      </c>
      <c r="E248" s="1">
        <v>4.4832800006866451</v>
      </c>
      <c r="F248" s="1">
        <v>4.4166101843623791</v>
      </c>
      <c r="G248" s="1">
        <v>4.4086500024795532</v>
      </c>
      <c r="H248" s="1">
        <v>4.5802857398986818</v>
      </c>
      <c r="I248" s="1">
        <v>4.3363199996948243</v>
      </c>
      <c r="J248" s="1">
        <v>4.5926797447121483</v>
      </c>
      <c r="K248" s="1">
        <v>4.5164761906578423</v>
      </c>
      <c r="L248" s="1">
        <v>4.4062420091811259</v>
      </c>
      <c r="M248" s="1">
        <v>4.3811650044709731</v>
      </c>
      <c r="N248" s="1">
        <v>4.4814400510027834</v>
      </c>
      <c r="O248" s="1"/>
    </row>
    <row r="249" spans="2:15" x14ac:dyDescent="0.4">
      <c r="B249">
        <v>12</v>
      </c>
      <c r="C249">
        <v>2018</v>
      </c>
      <c r="D249" t="s">
        <v>306</v>
      </c>
      <c r="E249" s="1">
        <v>4.6100000099814622</v>
      </c>
      <c r="F249" s="1">
        <v>4.6407142877578735</v>
      </c>
      <c r="G249" s="1">
        <v>4.6049999788209988</v>
      </c>
      <c r="H249" s="1">
        <v>4.7121428251266479</v>
      </c>
      <c r="I249" s="1">
        <v>4.5429000329971316</v>
      </c>
      <c r="J249" s="1">
        <v>4.7233623007069463</v>
      </c>
      <c r="K249" s="1">
        <v>4.7170370537557718</v>
      </c>
      <c r="L249" s="1">
        <v>4.5412179629007978</v>
      </c>
      <c r="M249" s="1">
        <v>4.563764740439022</v>
      </c>
      <c r="N249" s="1">
        <v>4.6352253768201264</v>
      </c>
      <c r="O249" s="1"/>
    </row>
    <row r="250" spans="2:15" x14ac:dyDescent="0.4">
      <c r="B250">
        <v>1</v>
      </c>
      <c r="C250">
        <v>2019</v>
      </c>
      <c r="D250" t="s">
        <v>306</v>
      </c>
      <c r="E250" s="1">
        <v>4.6629554694480744</v>
      </c>
      <c r="F250" s="1">
        <v>4.6700000149863108</v>
      </c>
      <c r="G250" s="1">
        <v>4.6550754039131812</v>
      </c>
      <c r="H250" s="1">
        <v>4.7723529899821564</v>
      </c>
      <c r="I250" s="1">
        <v>4.5946666598320007</v>
      </c>
      <c r="J250" s="1">
        <v>4.7532303950565726</v>
      </c>
      <c r="K250" s="1">
        <v>4.8116249978542331</v>
      </c>
      <c r="L250" s="1">
        <v>4.5555696336528921</v>
      </c>
      <c r="M250" s="1">
        <v>4.604653457603832</v>
      </c>
      <c r="N250" s="1">
        <v>4.6779860179741064</v>
      </c>
      <c r="O250" s="1"/>
    </row>
    <row r="251" spans="2:15" x14ac:dyDescent="0.4">
      <c r="B251">
        <v>2</v>
      </c>
      <c r="C251">
        <v>2019</v>
      </c>
      <c r="D251" t="s">
        <v>306</v>
      </c>
      <c r="E251" s="1">
        <v>4.4274242357774218</v>
      </c>
      <c r="F251" s="1">
        <v>4.4246428396020621</v>
      </c>
      <c r="G251" s="1">
        <v>4.4253124877810475</v>
      </c>
      <c r="H251" s="1">
        <v>4.5832143170492987</v>
      </c>
      <c r="I251" s="1">
        <v>4.3405999755859375</v>
      </c>
      <c r="J251" s="1">
        <v>4.5238842629204115</v>
      </c>
      <c r="K251" s="1">
        <v>4.5972151877004892</v>
      </c>
      <c r="L251" s="1">
        <v>4.301151074951501</v>
      </c>
      <c r="M251" s="1">
        <v>4.3355555681534756</v>
      </c>
      <c r="N251" s="1">
        <v>4.4428903504067483</v>
      </c>
      <c r="O251" s="1"/>
    </row>
    <row r="252" spans="2:15" x14ac:dyDescent="0.4">
      <c r="B252">
        <v>3</v>
      </c>
      <c r="C252">
        <v>2019</v>
      </c>
      <c r="D252" t="s">
        <v>306</v>
      </c>
      <c r="E252" s="1">
        <v>4.1309000086784362</v>
      </c>
      <c r="F252" s="1">
        <v>4.2059999726035375</v>
      </c>
      <c r="G252" s="1">
        <v>4.1364999651908878</v>
      </c>
      <c r="H252" s="1">
        <v>4.3185714483261108</v>
      </c>
      <c r="I252" s="1">
        <v>4.0531000375747679</v>
      </c>
      <c r="J252" s="1">
        <v>4.236116193485552</v>
      </c>
      <c r="K252" s="1">
        <v>4.2882143088749478</v>
      </c>
      <c r="L252" s="1">
        <v>4.0283464859789753</v>
      </c>
      <c r="M252" s="1">
        <v>4.0426190296808882</v>
      </c>
      <c r="N252" s="1">
        <v>4.1563776810281778</v>
      </c>
      <c r="O252" s="1"/>
    </row>
    <row r="253" spans="2:15" x14ac:dyDescent="0.4">
      <c r="B253">
        <v>4</v>
      </c>
      <c r="C253">
        <v>2019</v>
      </c>
      <c r="D253" t="s">
        <v>306</v>
      </c>
      <c r="E253" s="1">
        <v>3.9985930021084735</v>
      </c>
      <c r="F253" s="1">
        <v>4.0967857369354794</v>
      </c>
      <c r="G253" s="1">
        <v>4.0056875199079514</v>
      </c>
      <c r="H253" s="1">
        <v>4.1585714561598639</v>
      </c>
      <c r="I253" s="1">
        <v>3.8758000278472902</v>
      </c>
      <c r="J253" s="1">
        <v>4.0660784611848886</v>
      </c>
      <c r="K253" s="1">
        <v>4.1240476540156772</v>
      </c>
      <c r="L253" s="1">
        <v>3.8442857246550304</v>
      </c>
      <c r="M253" s="1">
        <v>3.8614285758563449</v>
      </c>
      <c r="N253" s="1">
        <v>4.0006867928720595</v>
      </c>
      <c r="O253" s="1"/>
    </row>
    <row r="254" spans="2:15" x14ac:dyDescent="0.4">
      <c r="B254">
        <v>5</v>
      </c>
      <c r="C254">
        <v>2019</v>
      </c>
      <c r="D254" t="s">
        <v>306</v>
      </c>
      <c r="E254" s="1">
        <v>3.8542682979165055</v>
      </c>
      <c r="F254" s="1">
        <v>3.9780597330918952</v>
      </c>
      <c r="G254" s="1">
        <v>3.8798500180244444</v>
      </c>
      <c r="H254" s="1">
        <v>3.9864705801010132</v>
      </c>
      <c r="I254" s="1">
        <v>3.780967729706918</v>
      </c>
      <c r="J254" s="1">
        <v>3.9338591926306199</v>
      </c>
      <c r="K254" s="1">
        <v>4.0071428389776322</v>
      </c>
      <c r="L254" s="1">
        <v>3.7401459756558828</v>
      </c>
      <c r="M254" s="1">
        <v>3.7695238090696788</v>
      </c>
      <c r="N254" s="1">
        <v>3.8774335589442219</v>
      </c>
      <c r="O254" s="1"/>
    </row>
    <row r="255" spans="2:15" x14ac:dyDescent="0.4">
      <c r="B255">
        <v>6</v>
      </c>
      <c r="C255">
        <v>2019</v>
      </c>
      <c r="D255" t="s">
        <v>307</v>
      </c>
      <c r="E255" s="1">
        <v>4.252408422100606</v>
      </c>
      <c r="F255" s="1">
        <v>4.3824489554580381</v>
      </c>
      <c r="G255" s="1">
        <v>4.2245637906477755</v>
      </c>
      <c r="H255" s="1">
        <v>4.4203226335587038</v>
      </c>
      <c r="I255" s="1">
        <v>4.1882828606499567</v>
      </c>
      <c r="J255" s="1">
        <v>4.376169011290644</v>
      </c>
      <c r="K255" s="1">
        <v>4.4422618945439654</v>
      </c>
      <c r="L255" s="1">
        <v>4.2270676892502861</v>
      </c>
      <c r="M255" s="1">
        <v>4.2036585720573987</v>
      </c>
      <c r="N255" s="1">
        <v>4.2980989094788669</v>
      </c>
      <c r="O255" s="1"/>
    </row>
    <row r="256" spans="2:15" x14ac:dyDescent="0.4">
      <c r="B256">
        <v>7</v>
      </c>
      <c r="C256">
        <v>2019</v>
      </c>
      <c r="D256" t="s">
        <v>307</v>
      </c>
      <c r="E256" s="1">
        <v>4.0044117978974887</v>
      </c>
      <c r="F256" s="1">
        <v>4.1631884194802549</v>
      </c>
      <c r="G256" s="1">
        <v>3.9765990191909868</v>
      </c>
      <c r="H256" s="1">
        <v>4.115384615384615</v>
      </c>
      <c r="I256" s="1">
        <v>3.8204000263214111</v>
      </c>
      <c r="J256" s="1">
        <v>4.1353266376945843</v>
      </c>
      <c r="K256" s="1">
        <v>4.1885436970053371</v>
      </c>
      <c r="L256" s="1">
        <v>3.962200028101603</v>
      </c>
      <c r="M256" s="1">
        <v>3.8419047855195547</v>
      </c>
      <c r="N256" s="1">
        <v>4.0292158468164132</v>
      </c>
      <c r="O256" s="1"/>
    </row>
    <row r="257" spans="2:16" x14ac:dyDescent="0.4">
      <c r="B257">
        <v>8</v>
      </c>
      <c r="C257">
        <v>2019</v>
      </c>
      <c r="D257" t="s">
        <v>307</v>
      </c>
      <c r="E257" s="1">
        <v>3.5787499882280827</v>
      </c>
      <c r="F257" s="1">
        <v>3.7567857205867767</v>
      </c>
      <c r="G257" s="1">
        <v>3.5413124933838844</v>
      </c>
      <c r="H257" s="1">
        <v>3.7103333632151285</v>
      </c>
      <c r="I257" s="1">
        <v>3.3485000157356262</v>
      </c>
      <c r="J257" s="1">
        <v>3.7136336590076708</v>
      </c>
      <c r="K257" s="1">
        <v>3.7788095644542148</v>
      </c>
      <c r="L257" s="1">
        <v>3.5381617861635544</v>
      </c>
      <c r="M257" s="1">
        <v>3.3916666365805126</v>
      </c>
      <c r="N257" s="1">
        <v>3.6003574568160035</v>
      </c>
      <c r="O257" s="1"/>
    </row>
    <row r="258" spans="2:16" x14ac:dyDescent="0.4">
      <c r="B258">
        <v>9</v>
      </c>
      <c r="C258">
        <v>2019</v>
      </c>
      <c r="D258" t="s">
        <v>307</v>
      </c>
      <c r="E258" s="1">
        <v>3.5123888810475665</v>
      </c>
      <c r="F258" s="1">
        <v>3.7032142835003987</v>
      </c>
      <c r="G258" s="1">
        <v>3.4664052311891043</v>
      </c>
      <c r="H258" s="1">
        <v>3.6069230758226833</v>
      </c>
      <c r="I258" s="1">
        <v>3.2922999954223631</v>
      </c>
      <c r="J258" s="1">
        <v>3.6626204553856909</v>
      </c>
      <c r="K258" s="1">
        <v>3.7336904520080205</v>
      </c>
      <c r="L258" s="1">
        <v>3.5663964061049729</v>
      </c>
      <c r="M258" s="1">
        <v>3.3267088721070111</v>
      </c>
      <c r="N258" s="1">
        <v>3.5515432555584052</v>
      </c>
      <c r="O258" s="1"/>
      <c r="P258" s="1"/>
    </row>
    <row r="259" spans="2:16" x14ac:dyDescent="0.4">
      <c r="B259">
        <v>10</v>
      </c>
      <c r="C259">
        <v>2019</v>
      </c>
      <c r="D259" t="s">
        <v>307</v>
      </c>
      <c r="E259" s="1">
        <v>3.7685355731134136</v>
      </c>
      <c r="F259" s="1">
        <v>3.9157143184116907</v>
      </c>
      <c r="G259" s="1">
        <v>3.7330526364477059</v>
      </c>
      <c r="H259" s="1">
        <v>3.9188571725572858</v>
      </c>
      <c r="I259" s="1">
        <v>3.4843199939727785</v>
      </c>
      <c r="J259" s="1">
        <v>3.873223545411054</v>
      </c>
      <c r="K259" s="1">
        <v>3.9444762456984748</v>
      </c>
      <c r="L259" s="1">
        <v>3.6885246084036072</v>
      </c>
      <c r="M259" s="1">
        <v>3.5333962283044493</v>
      </c>
      <c r="N259" s="1">
        <v>3.7662990673953045</v>
      </c>
      <c r="O259" s="1"/>
    </row>
    <row r="260" spans="2:16" x14ac:dyDescent="0.4">
      <c r="B260">
        <v>11</v>
      </c>
      <c r="C260">
        <v>2019</v>
      </c>
      <c r="D260" t="s">
        <v>307</v>
      </c>
      <c r="E260" s="1">
        <v>3.8885416847964129</v>
      </c>
      <c r="F260" s="1">
        <v>4.0123214934553415</v>
      </c>
      <c r="G260" s="1">
        <v>3.895263185626582</v>
      </c>
      <c r="H260" s="1">
        <v>4.0107142925262451</v>
      </c>
      <c r="I260" s="1">
        <v>3.5880999946594239</v>
      </c>
      <c r="J260" s="1">
        <v>4.0057783976079291</v>
      </c>
      <c r="K260" s="1">
        <v>4.0463095761480785</v>
      </c>
      <c r="L260" s="1">
        <v>3.8213855387216591</v>
      </c>
      <c r="M260" s="1">
        <v>3.6264285303297497</v>
      </c>
      <c r="N260" s="1">
        <v>3.8932554585428414</v>
      </c>
      <c r="O260" s="1"/>
    </row>
    <row r="261" spans="2:16" x14ac:dyDescent="0.4">
      <c r="B261">
        <v>12</v>
      </c>
      <c r="C261">
        <v>2019</v>
      </c>
      <c r="D261" t="s">
        <v>307</v>
      </c>
      <c r="E261" s="1">
        <v>4.0999476610053893</v>
      </c>
      <c r="F261" s="1">
        <v>4.1933928600379398</v>
      </c>
      <c r="G261" s="1">
        <v>4.0714473787106966</v>
      </c>
      <c r="H261" s="1">
        <v>4.1784615424963141</v>
      </c>
      <c r="I261" s="1">
        <v>3.865757602633852</v>
      </c>
      <c r="J261" s="1">
        <v>4.2129445993517995</v>
      </c>
      <c r="K261" s="1">
        <v>4.2526190309297469</v>
      </c>
      <c r="L261" s="1">
        <v>4.0210843114967805</v>
      </c>
      <c r="M261" s="1">
        <v>3.9078750163316727</v>
      </c>
      <c r="N261" s="1">
        <v>4.1084111338243883</v>
      </c>
      <c r="O261" s="1"/>
    </row>
    <row r="262" spans="2:16" x14ac:dyDescent="0.4">
      <c r="B262">
        <v>1</v>
      </c>
      <c r="C262">
        <v>2020</v>
      </c>
      <c r="D262" t="s">
        <v>307</v>
      </c>
      <c r="E262" s="1">
        <v>4.4735146426755517</v>
      </c>
      <c r="F262" s="1">
        <v>4.5891428811209538</v>
      </c>
      <c r="G262" s="1">
        <v>4.4683684273769977</v>
      </c>
      <c r="H262" s="1">
        <v>4.5497143064226426</v>
      </c>
      <c r="I262" s="1">
        <v>4.244085998945339</v>
      </c>
      <c r="J262" s="1">
        <v>4.550722611256135</v>
      </c>
      <c r="K262" s="1">
        <v>4.5998095149085634</v>
      </c>
      <c r="L262" s="1">
        <v>4.3758928435189386</v>
      </c>
      <c r="M262" s="1">
        <v>4.267499956819746</v>
      </c>
      <c r="N262" s="1">
        <v>4.4802527849559004</v>
      </c>
      <c r="O262" s="1"/>
    </row>
    <row r="263" spans="2:16" x14ac:dyDescent="0.4">
      <c r="B263">
        <v>2</v>
      </c>
      <c r="C263">
        <v>2020</v>
      </c>
      <c r="D263" t="s">
        <v>307</v>
      </c>
      <c r="E263" s="1">
        <v>4.3932105102037129</v>
      </c>
      <c r="F263" s="1">
        <v>4.4985713703291754</v>
      </c>
      <c r="G263" s="1">
        <v>4.3964473667897677</v>
      </c>
      <c r="H263" s="1">
        <v>4.4795832435290022</v>
      </c>
      <c r="I263" s="1">
        <v>4.1185999894142151</v>
      </c>
      <c r="J263" s="1">
        <v>4.4493600222269691</v>
      </c>
      <c r="K263" s="1">
        <v>4.486666713442121</v>
      </c>
      <c r="L263" s="1">
        <v>4.2885087707586456</v>
      </c>
      <c r="M263" s="1">
        <v>4.1389999777078632</v>
      </c>
      <c r="N263" s="1">
        <v>4.374178723883122</v>
      </c>
      <c r="O263" s="1"/>
    </row>
    <row r="264" spans="2:16" x14ac:dyDescent="0.4">
      <c r="B264">
        <v>3</v>
      </c>
      <c r="C264">
        <v>2020</v>
      </c>
      <c r="D264" t="s">
        <v>307</v>
      </c>
      <c r="E264" s="1">
        <v>4.2903645845750971</v>
      </c>
      <c r="F264" s="1">
        <v>4.3791071346827914</v>
      </c>
      <c r="G264" s="1">
        <v>4.2465132129819771</v>
      </c>
      <c r="H264" s="1">
        <v>4.3854166766007738</v>
      </c>
      <c r="I264" s="1">
        <v>3.9814000225067137</v>
      </c>
      <c r="J264" s="1">
        <v>4.3389080906736437</v>
      </c>
      <c r="K264" s="1">
        <v>4.3665060882108762</v>
      </c>
      <c r="L264" s="1">
        <v>4.1510869860649109</v>
      </c>
      <c r="M264" s="1">
        <v>4.0073750227689739</v>
      </c>
      <c r="N264" s="1">
        <v>4.2526087276472282</v>
      </c>
      <c r="O264" s="1"/>
    </row>
    <row r="265" spans="2:16" x14ac:dyDescent="0.4">
      <c r="B265">
        <v>4</v>
      </c>
      <c r="C265">
        <v>2020</v>
      </c>
      <c r="D265" t="s">
        <v>307</v>
      </c>
      <c r="E265" s="1">
        <v>4.4806666443745291</v>
      </c>
      <c r="F265" s="1">
        <v>4.5814062431454659</v>
      </c>
      <c r="G265" s="1">
        <v>4.4299999939767938</v>
      </c>
      <c r="H265" s="1">
        <v>4.5439999961853026</v>
      </c>
      <c r="I265" s="1">
        <v>4.1672000236511231</v>
      </c>
      <c r="J265" s="1">
        <v>4.5283218394750833</v>
      </c>
      <c r="K265" s="1">
        <v>4.5634285745166601</v>
      </c>
      <c r="L265" s="1">
        <v>4.358598125315158</v>
      </c>
      <c r="M265" s="1">
        <v>4.1970000267028809</v>
      </c>
      <c r="N265" s="1">
        <v>4.4427174683700441</v>
      </c>
      <c r="O265" s="1"/>
    </row>
    <row r="266" spans="2:16" x14ac:dyDescent="0.4">
      <c r="B266">
        <v>5</v>
      </c>
      <c r="C266">
        <v>2020</v>
      </c>
      <c r="D266" t="s">
        <v>307</v>
      </c>
      <c r="E266" s="1">
        <v>4.3041146000226336</v>
      </c>
      <c r="F266" s="1">
        <v>4.3255357316562106</v>
      </c>
      <c r="G266" s="1">
        <v>4.2074999966119462</v>
      </c>
      <c r="H266" s="1">
        <v>4.2754998445510868</v>
      </c>
      <c r="I266" s="1">
        <v>3.9950000619888306</v>
      </c>
      <c r="J266" s="1">
        <v>4.353467055924642</v>
      </c>
      <c r="K266" s="1">
        <v>4.3586905513490946</v>
      </c>
      <c r="L266" s="1">
        <v>4.1956097614474412</v>
      </c>
      <c r="M266" s="1">
        <v>4.0277500629425047</v>
      </c>
      <c r="N266" s="1">
        <v>4.2555336511723132</v>
      </c>
      <c r="O266" s="1"/>
    </row>
    <row r="267" spans="2:16" x14ac:dyDescent="0.4">
      <c r="B267">
        <v>6</v>
      </c>
      <c r="C267">
        <v>2020</v>
      </c>
      <c r="D267" t="s">
        <v>308</v>
      </c>
      <c r="E267" s="1">
        <v>4.1951595925270242</v>
      </c>
      <c r="F267" s="1">
        <v>4.22365384376966</v>
      </c>
      <c r="G267" s="1">
        <v>4.1110417594512301</v>
      </c>
      <c r="H267" s="1">
        <v>4.181666711966197</v>
      </c>
      <c r="I267" s="1">
        <v>3.8937000346183779</v>
      </c>
      <c r="J267" s="1">
        <v>4.2022021137988625</v>
      </c>
      <c r="K267" s="1">
        <v>4.2520238047554377</v>
      </c>
      <c r="L267" s="1">
        <v>4.1142017400565267</v>
      </c>
      <c r="M267" s="1">
        <v>3.9536250442266465</v>
      </c>
      <c r="N267" s="1">
        <v>4.1420051379029594</v>
      </c>
      <c r="O267" s="1"/>
    </row>
    <row r="268" spans="2:16" x14ac:dyDescent="0.4">
      <c r="B268">
        <v>7</v>
      </c>
      <c r="C268">
        <v>2020</v>
      </c>
      <c r="D268" t="s">
        <v>308</v>
      </c>
      <c r="E268" s="1">
        <v>4.2630327891130912</v>
      </c>
      <c r="F268" s="1">
        <v>4.2850724475971163</v>
      </c>
      <c r="G268" s="1">
        <v>4.1831521508486373</v>
      </c>
      <c r="H268" s="1">
        <v>4.2406451317571827</v>
      </c>
      <c r="I268" s="1">
        <v>4.0857599983215334</v>
      </c>
      <c r="J268" s="1">
        <v>4.2253117704501602</v>
      </c>
      <c r="K268" s="1">
        <v>4.3039999689374655</v>
      </c>
      <c r="L268" s="1">
        <v>4.2379674485059287</v>
      </c>
      <c r="M268" s="1">
        <v>4.1627999830245974</v>
      </c>
      <c r="N268" s="1">
        <v>4.2197736788335583</v>
      </c>
      <c r="O268" s="1"/>
    </row>
    <row r="269" spans="2:16" x14ac:dyDescent="0.4">
      <c r="B269">
        <v>8</v>
      </c>
      <c r="C269">
        <v>2020</v>
      </c>
      <c r="D269" t="s">
        <v>308</v>
      </c>
      <c r="E269" s="1">
        <v>4.1047867237109141</v>
      </c>
      <c r="F269" s="1">
        <v>4.1133929065295627</v>
      </c>
      <c r="G269" s="1">
        <v>4.002364865831427</v>
      </c>
      <c r="H269" s="1">
        <v>4.0916666984558105</v>
      </c>
      <c r="I269" s="1">
        <v>3.8540625274181366</v>
      </c>
      <c r="J269" s="1">
        <v>4.0516761703924695</v>
      </c>
      <c r="K269" s="1">
        <v>4.1358333116485957</v>
      </c>
      <c r="L269" s="1">
        <v>4.0455000430345534</v>
      </c>
      <c r="M269" s="1">
        <v>3.9269231038215833</v>
      </c>
      <c r="N269" s="1">
        <v>4.0388899018109221</v>
      </c>
      <c r="O269" s="1"/>
    </row>
    <row r="270" spans="2:16" x14ac:dyDescent="0.4">
      <c r="B270">
        <v>9</v>
      </c>
      <c r="C270">
        <v>2020</v>
      </c>
      <c r="D270" t="s">
        <v>308</v>
      </c>
      <c r="E270" s="1">
        <v>4.5119999885559086</v>
      </c>
      <c r="F270" s="1">
        <v>4.5190769488994889</v>
      </c>
      <c r="G270" s="1">
        <v>4.433967359687971</v>
      </c>
      <c r="H270" s="1">
        <v>4.5568964727993668</v>
      </c>
      <c r="I270" s="1">
        <v>4.3610833406448366</v>
      </c>
      <c r="J270" s="1">
        <v>4.5091176216418924</v>
      </c>
      <c r="K270" s="1">
        <v>4.6166666575840543</v>
      </c>
      <c r="L270" s="1">
        <v>4.5321848572803143</v>
      </c>
      <c r="M270" s="1">
        <v>4.4408823368596098</v>
      </c>
      <c r="N270" s="1">
        <v>4.4939412827428447</v>
      </c>
      <c r="O270" s="1"/>
      <c r="P270" s="1"/>
    </row>
    <row r="271" spans="2:16" x14ac:dyDescent="0.4">
      <c r="B271">
        <v>10</v>
      </c>
      <c r="C271">
        <v>2020</v>
      </c>
      <c r="D271" t="s">
        <v>308</v>
      </c>
      <c r="E271" s="1">
        <v>5.1297641610199554</v>
      </c>
      <c r="F271" s="1">
        <v>5.1346153937853298</v>
      </c>
      <c r="G271" s="1">
        <v>5.0604053832389209</v>
      </c>
      <c r="H271" s="1">
        <v>5.1672222084469261</v>
      </c>
      <c r="I271" s="1">
        <v>5.0033333698908491</v>
      </c>
      <c r="J271" s="1">
        <v>5.1388122113370107</v>
      </c>
      <c r="K271" s="1">
        <v>5.2486905427206132</v>
      </c>
      <c r="L271" s="1">
        <v>5.12798398540866</v>
      </c>
      <c r="M271" s="1">
        <v>5.070238085020156</v>
      </c>
      <c r="N271" s="1">
        <v>5.1183813915414325</v>
      </c>
      <c r="O271" s="1"/>
    </row>
    <row r="272" spans="2:16" x14ac:dyDescent="0.4">
      <c r="B272">
        <v>11</v>
      </c>
      <c r="C272">
        <v>2020</v>
      </c>
      <c r="D272" t="s">
        <v>308</v>
      </c>
      <c r="E272" s="1">
        <v>5.2155188524498133</v>
      </c>
      <c r="F272" s="1">
        <v>5.2336538571577806</v>
      </c>
      <c r="G272" s="1">
        <v>5.1637161744607463</v>
      </c>
      <c r="H272" s="1">
        <v>5.2224999904632572</v>
      </c>
      <c r="I272" s="1">
        <v>5.0885416517655058</v>
      </c>
      <c r="J272" s="1">
        <v>5.2329333089192707</v>
      </c>
      <c r="K272" s="1">
        <v>5.3358333110809326</v>
      </c>
      <c r="L272" s="1">
        <v>5.2388982732417224</v>
      </c>
      <c r="M272" s="1">
        <v>5.1504818675029709</v>
      </c>
      <c r="N272" s="1">
        <v>5.2114982910027807</v>
      </c>
      <c r="O272" s="1"/>
    </row>
    <row r="273" spans="2:15" x14ac:dyDescent="0.4">
      <c r="B273">
        <v>12</v>
      </c>
      <c r="C273">
        <v>2020</v>
      </c>
      <c r="D273" t="s">
        <v>308</v>
      </c>
      <c r="E273" s="1">
        <v>5.3811320646753851</v>
      </c>
      <c r="F273" s="1">
        <v>5.3871874809265137</v>
      </c>
      <c r="G273" s="1">
        <v>5.3175135071213182</v>
      </c>
      <c r="H273" s="1">
        <v>5.3407692359043999</v>
      </c>
      <c r="I273" s="1">
        <v>5.2703333576520288</v>
      </c>
      <c r="J273" s="1">
        <v>5.4058620703631437</v>
      </c>
      <c r="K273" s="1">
        <v>5.5269523484366276</v>
      </c>
      <c r="L273" s="1">
        <v>5.4191712885271777</v>
      </c>
      <c r="M273" s="1">
        <v>5.3279411699257642</v>
      </c>
      <c r="N273" s="1">
        <v>5.3827976174455472</v>
      </c>
      <c r="O273" s="1"/>
    </row>
    <row r="274" spans="2:15" x14ac:dyDescent="0.4">
      <c r="B274">
        <v>1</v>
      </c>
      <c r="C274">
        <v>2021</v>
      </c>
      <c r="D274" t="s">
        <v>308</v>
      </c>
      <c r="E274" s="1">
        <v>5.9281603547762023</v>
      </c>
      <c r="F274" s="1">
        <v>5.9388461479773884</v>
      </c>
      <c r="G274" s="1">
        <v>5.8686486450401514</v>
      </c>
      <c r="H274" s="1">
        <v>5.9965384373298054</v>
      </c>
      <c r="I274" s="1">
        <v>5.81541666885217</v>
      </c>
      <c r="J274" s="1">
        <v>5.954016875684931</v>
      </c>
      <c r="K274" s="1">
        <v>6.0819276959063062</v>
      </c>
      <c r="L274" s="1">
        <v>5.9409999807675682</v>
      </c>
      <c r="M274" s="1">
        <v>5.8744155214978502</v>
      </c>
      <c r="N274" s="1">
        <v>5.9299316182095776</v>
      </c>
      <c r="O274" s="1"/>
    </row>
    <row r="275" spans="2:15" x14ac:dyDescent="0.4">
      <c r="B275">
        <v>2</v>
      </c>
      <c r="C275">
        <v>2021</v>
      </c>
      <c r="D275" t="s">
        <v>308</v>
      </c>
      <c r="E275" s="1">
        <v>5.9913829844048685</v>
      </c>
      <c r="F275" s="1">
        <v>6.0195918569759446</v>
      </c>
      <c r="G275" s="1">
        <v>5.9785714149475098</v>
      </c>
      <c r="H275" s="1">
        <v>6.0731999778747561</v>
      </c>
      <c r="I275" s="1">
        <v>5.877777809566922</v>
      </c>
      <c r="J275" s="1">
        <v>6.0093538431020885</v>
      </c>
      <c r="K275" s="1">
        <v>6.1285714174245856</v>
      </c>
      <c r="L275" s="1">
        <v>6.0433944999624831</v>
      </c>
      <c r="M275" s="1">
        <v>5.9377921773241713</v>
      </c>
      <c r="N275" s="1">
        <v>6.0001863922232905</v>
      </c>
      <c r="O275" s="1"/>
    </row>
    <row r="276" spans="2:15" x14ac:dyDescent="0.4">
      <c r="B276">
        <v>3</v>
      </c>
      <c r="C276">
        <v>2021</v>
      </c>
      <c r="D276" t="s">
        <v>308</v>
      </c>
      <c r="E276" s="1">
        <v>5.6477333704630537</v>
      </c>
      <c r="F276" s="1">
        <v>5.6945000569025677</v>
      </c>
      <c r="G276" s="1">
        <v>5.6522785138480272</v>
      </c>
      <c r="H276" s="1">
        <v>5.7448386838359218</v>
      </c>
      <c r="I276" s="1">
        <v>5.5884545542977069</v>
      </c>
      <c r="J276" s="1">
        <v>5.679621656520947</v>
      </c>
      <c r="K276" s="1">
        <v>5.7864210229170947</v>
      </c>
      <c r="L276" s="1">
        <v>5.7051111963060164</v>
      </c>
      <c r="M276" s="1">
        <v>5.6411999988555905</v>
      </c>
      <c r="N276" s="1">
        <v>5.6727180986018197</v>
      </c>
      <c r="O276" s="1"/>
    </row>
    <row r="277" spans="2:15" x14ac:dyDescent="0.4">
      <c r="B277">
        <v>4</v>
      </c>
      <c r="C277">
        <v>2021</v>
      </c>
      <c r="D277" t="s">
        <v>308</v>
      </c>
      <c r="E277" s="1">
        <v>5.9553072972004637</v>
      </c>
      <c r="F277" s="1">
        <v>6.0439583659172058</v>
      </c>
      <c r="G277" s="1">
        <v>5.9991935530016498</v>
      </c>
      <c r="H277" s="1">
        <v>6.0133334000905352</v>
      </c>
      <c r="I277" s="1">
        <v>5.8478409051895142</v>
      </c>
      <c r="J277" s="1">
        <v>5.9450170709004579</v>
      </c>
      <c r="K277" s="1">
        <v>6.0381690213378043</v>
      </c>
      <c r="L277" s="1">
        <v>5.9686792481620357</v>
      </c>
      <c r="M277" s="1">
        <v>5.9033750116825106</v>
      </c>
      <c r="N277" s="1">
        <v>5.9570483841288828</v>
      </c>
      <c r="O277" s="1"/>
    </row>
    <row r="278" spans="2:15" x14ac:dyDescent="0.4">
      <c r="B278">
        <v>5</v>
      </c>
      <c r="C278">
        <v>2021</v>
      </c>
      <c r="D278" t="s">
        <v>308</v>
      </c>
      <c r="E278" s="1">
        <v>6.3713714163643971</v>
      </c>
      <c r="F278" s="1">
        <v>6.455961511685298</v>
      </c>
      <c r="G278" s="1">
        <v>6.3854838648150043</v>
      </c>
      <c r="H278" s="1">
        <v>6.4299999750577488</v>
      </c>
      <c r="I278" s="1">
        <v>6.1805681803009724</v>
      </c>
      <c r="J278" s="1">
        <v>6.3598586240842572</v>
      </c>
      <c r="K278" s="1">
        <v>6.4773684049907487</v>
      </c>
      <c r="L278" s="1">
        <v>6.4037962842870639</v>
      </c>
      <c r="M278" s="1">
        <v>6.2579999804496769</v>
      </c>
      <c r="N278" s="1">
        <v>6.3616007721942402</v>
      </c>
      <c r="O278" s="1"/>
    </row>
    <row r="279" spans="2:15" x14ac:dyDescent="0.4">
      <c r="B279">
        <v>6</v>
      </c>
      <c r="C279">
        <v>2021</v>
      </c>
      <c r="D279" t="s">
        <v>309</v>
      </c>
      <c r="E279" s="1">
        <v>5.973238100324358</v>
      </c>
      <c r="F279" s="1">
        <v>6.053214243480137</v>
      </c>
      <c r="G279" s="1">
        <v>5.9115199813842771</v>
      </c>
      <c r="H279" s="1">
        <v>6.1032142639160156</v>
      </c>
      <c r="I279" s="1">
        <v>5.872523379103046</v>
      </c>
      <c r="J279" s="1">
        <v>6.0520304459605727</v>
      </c>
      <c r="K279" s="1">
        <v>6.023684185429623</v>
      </c>
      <c r="L279" s="1">
        <v>6.1354729613742309</v>
      </c>
      <c r="M279" s="1">
        <v>5.964606761932373</v>
      </c>
      <c r="N279" s="1">
        <v>6.0121405676911817</v>
      </c>
      <c r="O279" s="1"/>
    </row>
    <row r="280" spans="2:15" x14ac:dyDescent="0.4">
      <c r="B280">
        <v>7</v>
      </c>
      <c r="C280">
        <v>2021</v>
      </c>
      <c r="D280" t="s">
        <v>309</v>
      </c>
      <c r="E280" s="1">
        <v>6.0255882627823771</v>
      </c>
      <c r="F280" s="1">
        <v>6.1207692348040066</v>
      </c>
      <c r="G280" s="1">
        <v>6.0601666768391924</v>
      </c>
      <c r="H280" s="1">
        <v>6.2137037206579135</v>
      </c>
      <c r="I280" s="1">
        <v>5.995795445008711</v>
      </c>
      <c r="J280" s="1">
        <v>6.0734797039547486</v>
      </c>
      <c r="K280" s="1">
        <v>6.0407894724293758</v>
      </c>
      <c r="L280" s="1">
        <v>6.2205208043257398</v>
      </c>
      <c r="M280" s="1">
        <v>6.0554999947547916</v>
      </c>
      <c r="N280" s="1">
        <v>6.0733432784009338</v>
      </c>
      <c r="O280" s="1"/>
    </row>
    <row r="281" spans="2:15" x14ac:dyDescent="0.4">
      <c r="B281">
        <v>8</v>
      </c>
      <c r="C281">
        <v>2021</v>
      </c>
      <c r="D281" t="s">
        <v>309</v>
      </c>
      <c r="E281" s="1">
        <v>6.7311538427304001</v>
      </c>
      <c r="F281" s="1">
        <v>6.8139215450660853</v>
      </c>
      <c r="G281" s="1">
        <v>6.7441935270063338</v>
      </c>
      <c r="H281" s="1">
        <v>6.9212499459584551</v>
      </c>
      <c r="I281" s="1">
        <v>6.677386397665197</v>
      </c>
      <c r="J281" s="1">
        <v>6.7993485143207959</v>
      </c>
      <c r="K281" s="1">
        <v>6.7578947669581364</v>
      </c>
      <c r="L281" s="1">
        <v>6.9287500083446503</v>
      </c>
      <c r="M281" s="1">
        <v>6.7311249911785129</v>
      </c>
      <c r="N281" s="1">
        <v>6.7786626682547988</v>
      </c>
      <c r="O281" s="1"/>
    </row>
    <row r="282" spans="2:15" x14ac:dyDescent="0.4">
      <c r="B282">
        <v>9</v>
      </c>
      <c r="C282">
        <v>2021</v>
      </c>
      <c r="D282" t="s">
        <v>309</v>
      </c>
      <c r="E282" s="1">
        <v>6.6663959498332845</v>
      </c>
      <c r="F282" s="1">
        <v>6.7153225714160554</v>
      </c>
      <c r="G282" s="1">
        <v>6.6841874867677689</v>
      </c>
      <c r="H282" s="1">
        <v>6.902000029881795</v>
      </c>
      <c r="I282" s="1">
        <v>6.5706363461234352</v>
      </c>
      <c r="J282" s="1">
        <v>6.7104497334313775</v>
      </c>
      <c r="K282" s="1">
        <v>6.6524468533536218</v>
      </c>
      <c r="L282" s="1">
        <v>6.8218399963378911</v>
      </c>
      <c r="M282" s="1">
        <v>6.6244000387191768</v>
      </c>
      <c r="N282" s="1">
        <v>6.692659239860097</v>
      </c>
    </row>
    <row r="283" spans="2:15" x14ac:dyDescent="0.4">
      <c r="B283">
        <v>10</v>
      </c>
      <c r="C283">
        <v>2021</v>
      </c>
      <c r="D283" t="s">
        <v>309</v>
      </c>
      <c r="E283" s="1">
        <v>7.151392438743688</v>
      </c>
      <c r="F283" s="1">
        <v>7.2026923344685478</v>
      </c>
      <c r="G283" s="1">
        <v>7.1654687784612179</v>
      </c>
      <c r="H283" s="1">
        <v>7.396249969800313</v>
      </c>
      <c r="I283" s="1">
        <v>7.0371590798551384</v>
      </c>
      <c r="J283" s="1">
        <v>7.1713201378044911</v>
      </c>
      <c r="K283" s="1">
        <v>7.1013158246090535</v>
      </c>
      <c r="L283" s="1">
        <v>7.2840000438690184</v>
      </c>
      <c r="M283" s="1">
        <v>7.0603749573230745</v>
      </c>
      <c r="N283" s="1">
        <v>7.1598216194818232</v>
      </c>
    </row>
    <row r="284" spans="2:15" x14ac:dyDescent="0.4">
      <c r="B284">
        <v>11</v>
      </c>
      <c r="C284">
        <v>2021</v>
      </c>
      <c r="D284" t="s">
        <v>309</v>
      </c>
      <c r="E284" s="1">
        <v>7.9414204440333629</v>
      </c>
      <c r="F284" s="1">
        <v>8.0482691526412964</v>
      </c>
      <c r="G284" s="1">
        <v>7.9656818671659986</v>
      </c>
      <c r="H284" s="1">
        <v>8.1287500063578282</v>
      </c>
      <c r="I284" s="1">
        <v>7.8199999386614021</v>
      </c>
      <c r="J284" s="1">
        <v>7.9659225827171687</v>
      </c>
      <c r="K284" s="1">
        <v>7.8825000461779142</v>
      </c>
      <c r="L284" s="1">
        <v>8.0839999628067023</v>
      </c>
      <c r="M284" s="1">
        <v>7.8406249225139621</v>
      </c>
      <c r="N284" s="1">
        <v>7.9531860683197362</v>
      </c>
    </row>
    <row r="285" spans="2:15" x14ac:dyDescent="0.4">
      <c r="B285">
        <v>12</v>
      </c>
      <c r="C285">
        <v>2021</v>
      </c>
      <c r="D285" t="s">
        <v>309</v>
      </c>
      <c r="E285" s="1">
        <v>7.8185571888786054</v>
      </c>
      <c r="F285" s="1">
        <v>7.9120312184095383</v>
      </c>
      <c r="G285" s="1">
        <v>7.8507272807034578</v>
      </c>
      <c r="H285" s="1">
        <v>7.9850000222524011</v>
      </c>
      <c r="I285" s="1">
        <v>7.6946364359422166</v>
      </c>
      <c r="J285" s="1">
        <v>7.8631495878765278</v>
      </c>
      <c r="K285" s="1">
        <v>7.7826315578661465</v>
      </c>
      <c r="L285" s="1">
        <v>7.9759199752807621</v>
      </c>
      <c r="M285" s="1">
        <v>7.7416326853693747</v>
      </c>
      <c r="N285" s="1">
        <v>7.8409062205946665</v>
      </c>
    </row>
    <row r="286" spans="2:15" x14ac:dyDescent="0.4">
      <c r="B286">
        <v>1</v>
      </c>
      <c r="C286">
        <v>2022</v>
      </c>
      <c r="D286" t="s">
        <v>309</v>
      </c>
      <c r="E286" s="1">
        <v>7.5881951285571585</v>
      </c>
      <c r="F286" s="1">
        <v>7.6855769340808573</v>
      </c>
      <c r="G286" s="1">
        <v>7.6346212264263267</v>
      </c>
      <c r="H286" s="1">
        <v>7.7591666579246521</v>
      </c>
      <c r="I286" s="1">
        <v>7.4643181562423706</v>
      </c>
      <c r="J286" s="1">
        <v>7.6438977665032821</v>
      </c>
      <c r="K286" s="1">
        <v>7.5696052375592684</v>
      </c>
      <c r="L286" s="1">
        <v>7.8104839209587347</v>
      </c>
      <c r="M286" s="1">
        <v>7.5251250028610226</v>
      </c>
      <c r="N286" s="1">
        <v>7.6274405911810002</v>
      </c>
    </row>
    <row r="287" spans="2:15" x14ac:dyDescent="0.4">
      <c r="B287">
        <v>2</v>
      </c>
      <c r="C287">
        <v>2022</v>
      </c>
      <c r="D287" t="s">
        <v>309</v>
      </c>
      <c r="E287" s="1">
        <v>7.9748876121606722</v>
      </c>
      <c r="F287" s="1">
        <v>8.0163461336722737</v>
      </c>
      <c r="G287" s="1">
        <v>7.9942519758629986</v>
      </c>
      <c r="H287" s="1">
        <v>8.1029166181882228</v>
      </c>
      <c r="I287" s="1">
        <v>7.7796590490774671</v>
      </c>
      <c r="J287" s="1">
        <v>7.9868106224212143</v>
      </c>
      <c r="K287" s="1">
        <v>7.8653520597538478</v>
      </c>
      <c r="L287" s="1">
        <v>8.0974999809265142</v>
      </c>
      <c r="M287" s="1">
        <v>7.8432499766349792</v>
      </c>
      <c r="N287" s="1">
        <v>7.9631831340061225</v>
      </c>
    </row>
    <row r="288" spans="2:15" x14ac:dyDescent="0.4">
      <c r="B288">
        <v>3</v>
      </c>
      <c r="C288">
        <v>2022</v>
      </c>
      <c r="D288" t="s">
        <v>309</v>
      </c>
      <c r="E288" s="1">
        <v>10.053966936001109</v>
      </c>
      <c r="F288" s="1">
        <v>10.082307668832632</v>
      </c>
      <c r="G288" s="1">
        <v>10.052181827660762</v>
      </c>
      <c r="H288" s="1">
        <v>10.286666774749756</v>
      </c>
      <c r="I288" s="1">
        <v>9.7950908227400344</v>
      </c>
      <c r="J288" s="1">
        <v>10.116295283219277</v>
      </c>
      <c r="K288" s="1">
        <v>10.047023818606423</v>
      </c>
      <c r="L288" s="1">
        <v>10.206639976501465</v>
      </c>
      <c r="M288" s="1">
        <v>9.8470999526977536</v>
      </c>
      <c r="N288" s="1">
        <v>10.054156243801117</v>
      </c>
    </row>
    <row r="289" spans="2:14" x14ac:dyDescent="0.4">
      <c r="B289">
        <v>4</v>
      </c>
      <c r="C289">
        <v>2022</v>
      </c>
      <c r="D289" t="s">
        <v>309</v>
      </c>
      <c r="E289" s="1">
        <v>10.862894786031623</v>
      </c>
      <c r="F289" s="1">
        <v>10.97961530318627</v>
      </c>
      <c r="G289" s="1">
        <v>10.887500011559689</v>
      </c>
      <c r="H289" s="1">
        <v>10.994000005722047</v>
      </c>
      <c r="I289" s="1">
        <v>10.661250006068837</v>
      </c>
      <c r="J289" s="1">
        <v>10.816027873899879</v>
      </c>
      <c r="K289" s="1">
        <v>10.744933268229167</v>
      </c>
      <c r="L289" s="1">
        <v>10.819299983978272</v>
      </c>
      <c r="M289" s="1">
        <v>10.725128198281313</v>
      </c>
      <c r="N289" s="1">
        <v>10.820616438430816</v>
      </c>
    </row>
    <row r="290" spans="2:14" x14ac:dyDescent="0.4">
      <c r="B290">
        <v>5</v>
      </c>
      <c r="C290">
        <v>2022</v>
      </c>
      <c r="D290" t="s">
        <v>309</v>
      </c>
      <c r="E290" s="1">
        <v>11.578930533506016</v>
      </c>
      <c r="F290" s="1">
        <v>11.757749962806702</v>
      </c>
      <c r="G290" s="1">
        <v>11.625378738750111</v>
      </c>
      <c r="H290" s="1">
        <v>11.718333323796591</v>
      </c>
      <c r="I290" s="1">
        <v>11.389204556291753</v>
      </c>
      <c r="J290" s="1">
        <v>11.624148560751333</v>
      </c>
      <c r="K290" s="1">
        <v>11.506184188943161</v>
      </c>
      <c r="L290" s="1">
        <v>11.713870932978969</v>
      </c>
      <c r="M290" s="1">
        <v>11.48999991783729</v>
      </c>
      <c r="N290" s="1">
        <v>11.596473857538024</v>
      </c>
    </row>
    <row r="291" spans="2:14" x14ac:dyDescent="0.4">
      <c r="B291">
        <v>6</v>
      </c>
      <c r="C291">
        <v>2022</v>
      </c>
      <c r="D291" t="s">
        <v>312</v>
      </c>
      <c r="E291" s="1">
        <v>10.352212403727844</v>
      </c>
      <c r="F291" s="1">
        <v>10.394032216841175</v>
      </c>
      <c r="G291" s="1">
        <v>10.377741875187043</v>
      </c>
      <c r="H291" s="1">
        <v>10.369999987738472</v>
      </c>
      <c r="I291" s="1">
        <v>10.154999998899607</v>
      </c>
      <c r="J291" s="1">
        <v>10.361045512692858</v>
      </c>
      <c r="K291" s="1">
        <v>10.23322220908271</v>
      </c>
      <c r="L291" s="1">
        <v>10.451538430727446</v>
      </c>
      <c r="M291" s="1">
        <v>10.23347366734555</v>
      </c>
      <c r="N291" s="1">
        <v>10.336975423853641</v>
      </c>
    </row>
    <row r="292" spans="2:14" x14ac:dyDescent="0.4">
      <c r="B292">
        <v>7</v>
      </c>
      <c r="C292">
        <v>2022</v>
      </c>
      <c r="D292" t="s">
        <v>312</v>
      </c>
      <c r="E292" s="1">
        <v>8.060150829391862</v>
      </c>
      <c r="F292" s="1">
        <v>8.0950000011003933</v>
      </c>
      <c r="G292" s="1">
        <v>8.1208620893544161</v>
      </c>
      <c r="H292" s="1">
        <v>8.0414287022181927</v>
      </c>
      <c r="I292" s="1">
        <v>7.8794118002349256</v>
      </c>
      <c r="J292" s="1">
        <v>8.0683941475666359</v>
      </c>
      <c r="K292" s="1">
        <v>7.9568918331249341</v>
      </c>
      <c r="L292" s="1">
        <v>8.1392999553680419</v>
      </c>
      <c r="M292" s="1">
        <v>8.0131250222524013</v>
      </c>
      <c r="N292" s="1">
        <v>8.0595010739223216</v>
      </c>
    </row>
    <row r="293" spans="2:14" x14ac:dyDescent="0.4">
      <c r="B293">
        <v>8</v>
      </c>
      <c r="C293">
        <v>2022</v>
      </c>
      <c r="D293" t="s">
        <v>312</v>
      </c>
      <c r="E293" s="1">
        <v>8.2396249810854592</v>
      </c>
      <c r="F293" s="1">
        <v>8.2920000223013073</v>
      </c>
      <c r="G293" s="1">
        <v>8.3312837626482992</v>
      </c>
      <c r="H293" s="1">
        <v>8.1780644386045402</v>
      </c>
      <c r="I293" s="1">
        <v>8.1613600196838387</v>
      </c>
      <c r="J293" s="1">
        <v>8.2523483110291984</v>
      </c>
      <c r="K293" s="1">
        <v>8.0924419026042145</v>
      </c>
      <c r="L293" s="1">
        <v>8.2970400428771978</v>
      </c>
      <c r="M293" s="1">
        <v>8.2086813214061021</v>
      </c>
      <c r="N293" s="1">
        <v>8.2410232658534088</v>
      </c>
    </row>
    <row r="294" spans="2:14" x14ac:dyDescent="0.4">
      <c r="B294">
        <v>9</v>
      </c>
      <c r="C294">
        <v>2022</v>
      </c>
      <c r="D294" t="s">
        <v>312</v>
      </c>
      <c r="E294" s="1">
        <v>9.0421524347211211</v>
      </c>
      <c r="F294" s="1">
        <v>9.0319736756776532</v>
      </c>
      <c r="G294" s="1">
        <v>9.077039524128562</v>
      </c>
      <c r="H294" s="1">
        <v>8.9270833333333339</v>
      </c>
      <c r="I294" s="1">
        <v>8.9208108970710818</v>
      </c>
      <c r="J294" s="1">
        <v>9.073222895702683</v>
      </c>
      <c r="K294" s="1">
        <v>8.8632800445556637</v>
      </c>
      <c r="L294" s="1">
        <v>9.1338524427570285</v>
      </c>
      <c r="M294" s="1">
        <v>8.9755814463593246</v>
      </c>
      <c r="N294" s="1">
        <v>9.0275379847184265</v>
      </c>
    </row>
    <row r="295" spans="2:14" x14ac:dyDescent="0.4">
      <c r="B295">
        <v>10</v>
      </c>
      <c r="C295">
        <v>2022</v>
      </c>
      <c r="D295" t="s">
        <v>312</v>
      </c>
      <c r="E295" s="1">
        <v>9.159047698974609</v>
      </c>
      <c r="F295" s="1">
        <v>9.1331579810694645</v>
      </c>
      <c r="G295" s="1">
        <v>9.223684210526315</v>
      </c>
      <c r="H295" s="1">
        <v>9.016250054041544</v>
      </c>
      <c r="I295" s="1">
        <v>9.0314654728461949</v>
      </c>
      <c r="J295" s="1">
        <v>9.1959587226575099</v>
      </c>
      <c r="K295" s="1">
        <v>8.9647243379607922</v>
      </c>
      <c r="L295" s="1">
        <v>9.2791953306088502</v>
      </c>
      <c r="M295" s="1">
        <v>9.0754545276815239</v>
      </c>
      <c r="N295" s="1">
        <v>9.1521669244693218</v>
      </c>
    </row>
    <row r="296" spans="2:14" x14ac:dyDescent="0.4">
      <c r="B296">
        <v>11</v>
      </c>
      <c r="C296">
        <v>2022</v>
      </c>
      <c r="D296" t="s">
        <v>312</v>
      </c>
      <c r="E296" s="1">
        <v>8.9572084009015498</v>
      </c>
      <c r="F296" s="1">
        <v>8.8806382037223646</v>
      </c>
      <c r="G296" s="1">
        <v>9.0096316086618522</v>
      </c>
      <c r="H296" s="1">
        <v>8.8093332926432293</v>
      </c>
      <c r="I296" s="1">
        <v>8.8364285877772737</v>
      </c>
      <c r="J296" s="1">
        <v>8.9618942601040068</v>
      </c>
      <c r="K296" s="1">
        <v>8.7174375891685489</v>
      </c>
      <c r="L296" s="1">
        <v>9.0292453001130308</v>
      </c>
      <c r="M296" s="1">
        <v>8.8641818046569831</v>
      </c>
      <c r="N296" s="1">
        <v>8.9274536675489085</v>
      </c>
    </row>
    <row r="297" spans="2:14" x14ac:dyDescent="0.4">
      <c r="B297">
        <v>12</v>
      </c>
      <c r="C297">
        <v>2022</v>
      </c>
      <c r="D297" t="s">
        <v>312</v>
      </c>
      <c r="E297" s="1">
        <v>8.270219321836505</v>
      </c>
      <c r="F297" s="1">
        <v>8.2165333747863762</v>
      </c>
      <c r="G297" s="1">
        <v>8.3019078969955444</v>
      </c>
      <c r="H297" s="1">
        <v>8.1487501263618469</v>
      </c>
      <c r="I297" s="1">
        <v>8.1202678510120929</v>
      </c>
      <c r="J297" s="1">
        <v>8.3040869657544114</v>
      </c>
      <c r="K297" s="1">
        <v>8.0835156366229057</v>
      </c>
      <c r="L297" s="1">
        <v>8.3666666679912147</v>
      </c>
      <c r="M297" s="1">
        <v>8.1455294048084941</v>
      </c>
      <c r="N297" s="1">
        <v>8.2486852401001727</v>
      </c>
    </row>
    <row r="298" spans="2:14" x14ac:dyDescent="0.4">
      <c r="B298">
        <v>1</v>
      </c>
      <c r="C298">
        <v>2023</v>
      </c>
      <c r="D298" t="s">
        <v>312</v>
      </c>
      <c r="E298" s="1">
        <v>8.021184266659251</v>
      </c>
      <c r="F298" s="1">
        <v>7.9804109873836984</v>
      </c>
      <c r="G298" s="1">
        <v>8.0512499715152543</v>
      </c>
      <c r="H298" s="1">
        <v>7.9000000158945722</v>
      </c>
      <c r="I298" s="1">
        <v>7.8702677999223978</v>
      </c>
      <c r="J298" s="1">
        <v>8.058333352760032</v>
      </c>
      <c r="K298" s="1">
        <v>7.8535937406122684</v>
      </c>
      <c r="L298" s="1">
        <v>8.1004347282907236</v>
      </c>
      <c r="M298" s="1">
        <v>7.8666666575840543</v>
      </c>
      <c r="N298" s="1">
        <v>7.9938044403063637</v>
      </c>
    </row>
    <row r="299" spans="2:14" x14ac:dyDescent="0.4">
      <c r="B299">
        <v>2</v>
      </c>
      <c r="C299">
        <v>2023</v>
      </c>
      <c r="D299" t="s">
        <v>312</v>
      </c>
      <c r="E299" s="1">
        <v>8.507850943950185</v>
      </c>
      <c r="F299" s="1">
        <v>8.4949999859458529</v>
      </c>
      <c r="G299" s="1">
        <v>8.5319079160690308</v>
      </c>
      <c r="H299" s="1">
        <v>8.3770833810170497</v>
      </c>
      <c r="I299" s="1">
        <v>8.3673214742115558</v>
      </c>
      <c r="J299" s="1">
        <v>8.5747059172942866</v>
      </c>
      <c r="K299" s="1">
        <v>8.3575780913233757</v>
      </c>
      <c r="L299" s="1">
        <v>8.6412501409649849</v>
      </c>
      <c r="M299" s="1">
        <v>8.3840964328811829</v>
      </c>
      <c r="N299" s="1">
        <v>8.5041537684683473</v>
      </c>
    </row>
    <row r="300" spans="2:14" x14ac:dyDescent="0.4">
      <c r="B300">
        <v>3</v>
      </c>
      <c r="C300">
        <v>2023</v>
      </c>
      <c r="D300" t="s">
        <v>312</v>
      </c>
      <c r="E300" s="1">
        <v>7.870446121825605</v>
      </c>
      <c r="F300" s="1">
        <v>7.9097777472601996</v>
      </c>
      <c r="G300" s="1">
        <v>7.8663529508254104</v>
      </c>
      <c r="H300" s="1">
        <v>7.7456666628519697</v>
      </c>
      <c r="I300" s="1">
        <v>7.7343382660080406</v>
      </c>
      <c r="J300" s="1">
        <v>7.932939773008048</v>
      </c>
      <c r="K300" s="1">
        <v>7.7885161399841305</v>
      </c>
      <c r="L300" s="1">
        <v>7.9605607006037351</v>
      </c>
      <c r="M300" s="1">
        <v>7.7673958589633303</v>
      </c>
      <c r="N300" s="1">
        <v>7.8660694922673278</v>
      </c>
    </row>
    <row r="301" spans="2:14" x14ac:dyDescent="0.4">
      <c r="B301">
        <v>4</v>
      </c>
      <c r="C301">
        <v>2023</v>
      </c>
      <c r="D301" t="s">
        <v>312</v>
      </c>
      <c r="E301" s="1">
        <v>8.0815486591474155</v>
      </c>
      <c r="F301" s="1">
        <v>8.1373972696800738</v>
      </c>
      <c r="G301" s="1">
        <v>8.0421710202568448</v>
      </c>
      <c r="H301" s="1">
        <v>7.956249912579854</v>
      </c>
      <c r="I301" s="1">
        <v>7.919655216151269</v>
      </c>
      <c r="J301" s="1">
        <v>8.1501072610031819</v>
      </c>
      <c r="K301" s="1">
        <v>7.9778906255960464</v>
      </c>
      <c r="L301" s="1">
        <v>8.2038281112909317</v>
      </c>
      <c r="M301" s="1">
        <v>7.9957406874056218</v>
      </c>
      <c r="N301" s="1">
        <v>8.0889638132954893</v>
      </c>
    </row>
    <row r="302" spans="2:14" x14ac:dyDescent="0.4">
      <c r="B302">
        <v>5</v>
      </c>
      <c r="C302">
        <v>2023</v>
      </c>
      <c r="D302" t="s">
        <v>312</v>
      </c>
      <c r="E302" s="1">
        <v>8.0210247410481053</v>
      </c>
      <c r="F302" s="1">
        <v>8.0747312063811929</v>
      </c>
      <c r="G302" s="1">
        <v>8.0512699046462934</v>
      </c>
      <c r="H302" s="1">
        <v>7.8879309358267955</v>
      </c>
      <c r="I302" s="1">
        <v>7.8831249892711641</v>
      </c>
      <c r="J302" s="1">
        <v>7.9901677177637129</v>
      </c>
      <c r="K302" s="1">
        <v>7.9371250331401821</v>
      </c>
      <c r="L302" s="1">
        <v>7.9633846038427105</v>
      </c>
      <c r="M302" s="1">
        <v>7.9228358197568065</v>
      </c>
      <c r="N302" s="1">
        <v>7.9891481351033944</v>
      </c>
    </row>
    <row r="303" spans="2:14" x14ac:dyDescent="0.4">
      <c r="B303">
        <v>6</v>
      </c>
      <c r="C303">
        <v>2023</v>
      </c>
      <c r="D303" t="s">
        <v>313</v>
      </c>
      <c r="E303" s="1">
        <v>7.8349554347140451</v>
      </c>
      <c r="F303" s="1">
        <v>7.8921621296856852</v>
      </c>
      <c r="G303" s="1">
        <v>7.8291447633191158</v>
      </c>
      <c r="H303" s="1">
        <v>7.6992000007629393</v>
      </c>
      <c r="I303" s="1">
        <v>7.7439080326036471</v>
      </c>
      <c r="J303" s="1">
        <v>7.7616129523964341</v>
      </c>
      <c r="K303" s="1">
        <v>7.73773442953825</v>
      </c>
      <c r="L303" s="1">
        <v>7.7041419977267109</v>
      </c>
      <c r="M303" s="1">
        <v>7.7559493885764592</v>
      </c>
      <c r="N303" s="1">
        <v>7.776908429342372</v>
      </c>
    </row>
    <row r="304" spans="2:14" x14ac:dyDescent="0.4">
      <c r="B304">
        <v>7</v>
      </c>
      <c r="C304">
        <v>2023</v>
      </c>
      <c r="D304" t="s">
        <v>313</v>
      </c>
      <c r="E304" s="1">
        <v>7.9822429942193436</v>
      </c>
      <c r="F304" s="1">
        <v>8.1873239530643946</v>
      </c>
      <c r="G304" s="1">
        <v>7.9764384341566528</v>
      </c>
      <c r="H304" s="1">
        <v>7.9921428646360129</v>
      </c>
      <c r="I304" s="1">
        <v>7.9023364904884978</v>
      </c>
      <c r="J304" s="1">
        <v>7.9932335822168223</v>
      </c>
      <c r="K304" s="1">
        <v>7.9934746047197764</v>
      </c>
      <c r="L304" s="1">
        <v>7.957794136860791</v>
      </c>
      <c r="M304" s="1">
        <v>7.9580000287010559</v>
      </c>
      <c r="N304" s="1">
        <v>7.9858697720043619</v>
      </c>
    </row>
    <row r="305" spans="2:14" x14ac:dyDescent="0.4">
      <c r="B305">
        <v>8</v>
      </c>
      <c r="C305">
        <v>2023</v>
      </c>
      <c r="D305" t="s">
        <v>313</v>
      </c>
      <c r="E305" s="1">
        <v>7.0734469728036364</v>
      </c>
      <c r="F305" s="1">
        <v>7.1547727313908664</v>
      </c>
      <c r="G305" s="1">
        <v>6.9270165638370393</v>
      </c>
      <c r="H305" s="1">
        <v>6.9929032787199947</v>
      </c>
      <c r="I305" s="1">
        <v>6.7574264898019676</v>
      </c>
      <c r="J305" s="1">
        <v>7.0648387006534046</v>
      </c>
      <c r="K305" s="1">
        <v>7.0280666669209797</v>
      </c>
      <c r="L305" s="1">
        <v>6.9773239395428153</v>
      </c>
      <c r="M305" s="1">
        <v>6.8728243958859041</v>
      </c>
      <c r="N305" s="1">
        <v>6.9996744992863782</v>
      </c>
    </row>
    <row r="306" spans="2:14" x14ac:dyDescent="0.4">
      <c r="B306">
        <v>9</v>
      </c>
      <c r="C306">
        <v>2023</v>
      </c>
      <c r="D306" t="s">
        <v>313</v>
      </c>
      <c r="E306" s="1">
        <v>6.788749984332493</v>
      </c>
      <c r="F306" s="1">
        <v>6.8569736668938086</v>
      </c>
      <c r="G306" s="1">
        <v>6.6699337675081969</v>
      </c>
      <c r="H306" s="1">
        <v>6.6916666229565935</v>
      </c>
      <c r="I306" s="1">
        <v>6.407589290823255</v>
      </c>
      <c r="J306" s="1">
        <v>6.7815988188566161</v>
      </c>
      <c r="K306" s="1">
        <v>6.7187500298023224</v>
      </c>
      <c r="L306" s="1">
        <v>6.6896874904632568</v>
      </c>
      <c r="M306" s="1">
        <v>6.5335344363903181</v>
      </c>
      <c r="N306" s="1">
        <v>6.7031926204859982</v>
      </c>
    </row>
    <row r="307" spans="2:14" x14ac:dyDescent="0.4">
      <c r="B307">
        <v>10</v>
      </c>
      <c r="C307">
        <v>2023</v>
      </c>
      <c r="D307" t="s">
        <v>313</v>
      </c>
      <c r="E307" s="1">
        <v>6.1996412448284337</v>
      </c>
      <c r="F307" s="1">
        <v>6.2609210516277116</v>
      </c>
      <c r="G307" s="1">
        <v>6.0725657877169157</v>
      </c>
      <c r="H307" s="1">
        <v>6.0933333237965899</v>
      </c>
      <c r="I307" s="1">
        <v>5.8108928586755484</v>
      </c>
      <c r="J307" s="1">
        <v>6.1797714110783168</v>
      </c>
      <c r="K307" s="1">
        <v>6.1257812567055225</v>
      </c>
      <c r="L307" s="1">
        <v>6.070781271904707</v>
      </c>
      <c r="M307" s="1">
        <v>5.9299099080197442</v>
      </c>
      <c r="N307" s="1">
        <v>6.1048619589922621</v>
      </c>
    </row>
    <row r="308" spans="2:14" x14ac:dyDescent="0.4">
      <c r="B308">
        <v>11</v>
      </c>
      <c r="C308">
        <v>2023</v>
      </c>
      <c r="D308" t="s">
        <v>313</v>
      </c>
      <c r="E308" s="1">
        <v>5.9049269596155547</v>
      </c>
      <c r="F308" s="1">
        <v>5.9826595580324211</v>
      </c>
      <c r="G308" s="1">
        <v>5.7763978230055946</v>
      </c>
      <c r="H308" s="1">
        <v>5.7800000031789143</v>
      </c>
      <c r="I308" s="1">
        <v>5.5064285550798688</v>
      </c>
      <c r="J308" s="1">
        <v>5.8587446628732884</v>
      </c>
      <c r="K308" s="1">
        <v>5.862285729816981</v>
      </c>
      <c r="L308" s="1">
        <v>5.703550016880035</v>
      </c>
      <c r="M308" s="1">
        <v>5.6150349370249497</v>
      </c>
      <c r="N308" s="1">
        <v>5.7942874009366117</v>
      </c>
    </row>
    <row r="309" spans="2:14" x14ac:dyDescent="0.4">
      <c r="B309">
        <v>12</v>
      </c>
      <c r="C309">
        <v>2023</v>
      </c>
      <c r="D309" t="s">
        <v>313</v>
      </c>
      <c r="E309" s="1">
        <v>5.9428571356194357</v>
      </c>
      <c r="F309" s="1">
        <v>6.0257894490894515</v>
      </c>
      <c r="G309" s="1">
        <v>5.8856578845726819</v>
      </c>
      <c r="H309" s="1">
        <v>5.87541663646698</v>
      </c>
      <c r="I309" s="1">
        <v>5.5274999567440579</v>
      </c>
      <c r="J309" s="1">
        <v>5.8954829383980147</v>
      </c>
      <c r="K309" s="1">
        <v>5.893750037997961</v>
      </c>
      <c r="L309" s="1">
        <v>5.7997655868530273</v>
      </c>
      <c r="M309" s="1">
        <v>5.6335134935808613</v>
      </c>
      <c r="N309" s="1">
        <v>5.84634275553148</v>
      </c>
    </row>
    <row r="310" spans="2:14" x14ac:dyDescent="0.4">
      <c r="B310">
        <v>1</v>
      </c>
      <c r="C310">
        <v>2024</v>
      </c>
      <c r="D310" t="s">
        <v>313</v>
      </c>
      <c r="E310" s="1">
        <v>5.7270714436258592</v>
      </c>
      <c r="F310" s="1">
        <v>5.8319999694824221</v>
      </c>
      <c r="G310" s="1">
        <v>5.7227368329700674</v>
      </c>
      <c r="H310" s="1">
        <v>5.6679999510447194</v>
      </c>
      <c r="I310" s="1">
        <v>5.3232857193265639</v>
      </c>
      <c r="J310" s="1">
        <v>5.6768674528742409</v>
      </c>
      <c r="K310" s="1">
        <v>5.6675000011920931</v>
      </c>
      <c r="L310" s="1">
        <v>5.5992499738931656</v>
      </c>
      <c r="M310" s="1">
        <v>5.4275714261191235</v>
      </c>
      <c r="N310" s="1">
        <v>5.6389316692115354</v>
      </c>
    </row>
    <row r="311" spans="2:14" x14ac:dyDescent="0.4">
      <c r="B311">
        <v>2</v>
      </c>
      <c r="C311">
        <v>2024</v>
      </c>
      <c r="D311" t="s">
        <v>313</v>
      </c>
      <c r="E311" s="1">
        <v>5.4941517859697342</v>
      </c>
      <c r="F311" s="1">
        <v>5.5792105699840349</v>
      </c>
      <c r="G311" s="1">
        <v>5.5134210712031315</v>
      </c>
      <c r="H311" s="1">
        <v>5.4208333889643354</v>
      </c>
      <c r="I311" s="1">
        <v>5.123928563935416</v>
      </c>
      <c r="J311" s="1">
        <v>5.4495833168427152</v>
      </c>
      <c r="K311" s="1">
        <v>5.4367968328297138</v>
      </c>
      <c r="L311" s="1">
        <v>5.3153888834847347</v>
      </c>
      <c r="M311" s="1">
        <v>5.219741381447891</v>
      </c>
      <c r="N311" s="1">
        <v>5.4065472738107498</v>
      </c>
    </row>
    <row r="312" spans="2:14" x14ac:dyDescent="0.4">
      <c r="B312">
        <v>3</v>
      </c>
      <c r="C312">
        <v>2024</v>
      </c>
      <c r="D312" t="s">
        <v>313</v>
      </c>
      <c r="E312" s="1">
        <v>5.3268036406878467</v>
      </c>
      <c r="F312" s="1">
        <v>5.4023684514196297</v>
      </c>
      <c r="G312" s="1">
        <v>5.3594737147030074</v>
      </c>
      <c r="H312" s="1">
        <v>5.2179167469342556</v>
      </c>
      <c r="I312" s="1">
        <v>4.9527928034464521</v>
      </c>
      <c r="J312" s="1">
        <v>5.2784365932498361</v>
      </c>
      <c r="K312" s="1">
        <v>5.2595312856137753</v>
      </c>
      <c r="L312" s="1">
        <v>5.2275781519711009</v>
      </c>
      <c r="M312" s="1">
        <v>5.0617272940548981</v>
      </c>
      <c r="N312" s="1">
        <v>5.2488811366207946</v>
      </c>
    </row>
    <row r="313" spans="2:14" x14ac:dyDescent="0.4">
      <c r="B313">
        <v>4</v>
      </c>
      <c r="C313">
        <v>2024</v>
      </c>
      <c r="D313" t="s">
        <v>313</v>
      </c>
      <c r="E313" s="1">
        <v>5.5386160803692679</v>
      </c>
      <c r="F313" s="1">
        <v>5.6301315709164266</v>
      </c>
      <c r="G313" s="1">
        <v>5.5312500188225195</v>
      </c>
      <c r="H313" s="1">
        <v>5.4337500135103873</v>
      </c>
      <c r="I313" s="1">
        <v>5.1811607182025909</v>
      </c>
      <c r="J313" s="1">
        <v>5.5054999912486355</v>
      </c>
      <c r="K313" s="1">
        <v>5.4937500469386578</v>
      </c>
      <c r="L313" s="1">
        <v>5.450168076683493</v>
      </c>
      <c r="M313" s="1">
        <v>5.2979464318071097</v>
      </c>
      <c r="N313" s="1">
        <v>5.4677544751645248</v>
      </c>
    </row>
    <row r="314" spans="2:14" x14ac:dyDescent="0.4">
      <c r="B314">
        <v>5</v>
      </c>
      <c r="C314">
        <v>2024</v>
      </c>
      <c r="D314" t="s">
        <v>313</v>
      </c>
      <c r="E314" s="1">
        <v>6.3510188516580834</v>
      </c>
      <c r="F314" s="1">
        <v>6.3849473250539681</v>
      </c>
      <c r="G314" s="1">
        <v>6.2815789272910667</v>
      </c>
      <c r="H314" s="1">
        <v>6.174666674931844</v>
      </c>
      <c r="I314" s="1">
        <v>5.9450780898332596</v>
      </c>
      <c r="J314" s="1">
        <v>6.259469265378387</v>
      </c>
      <c r="K314" s="1">
        <v>6.2114753957654605</v>
      </c>
      <c r="L314" s="1">
        <v>6.2212229564035537</v>
      </c>
      <c r="M314" s="1">
        <v>6.1149275061013046</v>
      </c>
      <c r="N314" s="1">
        <v>6.2365870072166256</v>
      </c>
    </row>
    <row r="315" spans="2:14" x14ac:dyDescent="0.4">
      <c r="B315">
        <v>6</v>
      </c>
      <c r="C315">
        <v>2024</v>
      </c>
      <c r="D315" t="s">
        <v>314</v>
      </c>
      <c r="E315" s="1">
        <v>5.8051320813736824</v>
      </c>
      <c r="F315" s="1">
        <v>5.7918947169655244</v>
      </c>
      <c r="G315" s="1">
        <v>5.7037368397963677</v>
      </c>
      <c r="H315" s="1">
        <v>5.611785701342991</v>
      </c>
      <c r="I315" s="1">
        <v>5.4849999982919266</v>
      </c>
      <c r="J315" s="1">
        <v>5.777898738957659</v>
      </c>
      <c r="K315" s="1">
        <v>5.6764179592701929</v>
      </c>
      <c r="L315" s="1">
        <v>5.6597059357400035</v>
      </c>
      <c r="M315" s="1">
        <v>5.6230434645777168</v>
      </c>
      <c r="N315" s="1">
        <v>5.7093430297403343</v>
      </c>
    </row>
    <row r="316" spans="2:14" x14ac:dyDescent="0.4">
      <c r="B316">
        <v>7</v>
      </c>
      <c r="C316">
        <v>2024</v>
      </c>
      <c r="D316" t="s">
        <v>314</v>
      </c>
      <c r="E316" s="1">
        <v>5.4027924555652547</v>
      </c>
      <c r="F316" s="1">
        <v>5.2997894638463068</v>
      </c>
      <c r="G316" s="1">
        <v>5.1866486111202752</v>
      </c>
      <c r="H316" s="1">
        <v>5.2128571782793314</v>
      </c>
      <c r="I316" s="1">
        <v>5.0792537553986508</v>
      </c>
      <c r="J316" s="1">
        <v>5.3869350569588796</v>
      </c>
      <c r="K316" s="1">
        <v>5.2197561060510029</v>
      </c>
      <c r="L316" s="1">
        <v>5.2276223789561875</v>
      </c>
      <c r="M316" s="1">
        <v>5.1634306489986219</v>
      </c>
      <c r="N316" s="1">
        <v>5.2772326602305366</v>
      </c>
    </row>
    <row r="317" spans="2:14" x14ac:dyDescent="0.4">
      <c r="B317">
        <v>8</v>
      </c>
      <c r="C317">
        <v>2024</v>
      </c>
      <c r="D317" t="s">
        <v>314</v>
      </c>
      <c r="E317" s="1">
        <v>5.1145116606424024</v>
      </c>
      <c r="F317" s="1">
        <v>5.0927631855010986</v>
      </c>
      <c r="G317" s="1">
        <v>4.9472297623350814</v>
      </c>
      <c r="H317" s="1">
        <v>4.9734782965286906</v>
      </c>
      <c r="I317" s="1">
        <v>4.8611403766431307</v>
      </c>
      <c r="J317" s="1">
        <v>5.1188235438727085</v>
      </c>
      <c r="K317" s="1">
        <v>4.9821094013750553</v>
      </c>
      <c r="L317" s="1">
        <v>4.9873276167902452</v>
      </c>
      <c r="M317" s="1">
        <v>4.9653571333204001</v>
      </c>
      <c r="N317" s="1">
        <v>5.0291922681743761</v>
      </c>
    </row>
    <row r="318" spans="2:14" x14ac:dyDescent="0.4">
      <c r="B318">
        <v>9</v>
      </c>
      <c r="C318">
        <v>2024</v>
      </c>
      <c r="D318" t="s">
        <v>314</v>
      </c>
      <c r="E318" s="1">
        <v>5.4234862524435057</v>
      </c>
      <c r="F318" s="1">
        <v>5.3534210669366935</v>
      </c>
      <c r="G318" s="1">
        <v>5.2263513642388419</v>
      </c>
      <c r="H318" s="1">
        <v>5.2733333309491481</v>
      </c>
      <c r="I318" s="1">
        <v>5.1034862317076515</v>
      </c>
      <c r="J318" s="1">
        <v>5.4352000204722088</v>
      </c>
      <c r="K318" s="1">
        <v>5.3008593805134296</v>
      </c>
      <c r="L318" s="1">
        <v>5.2685345041340792</v>
      </c>
      <c r="M318" s="1">
        <v>5.2133654080904446</v>
      </c>
      <c r="N318" s="1">
        <v>5.3212837424321151</v>
      </c>
    </row>
    <row r="319" spans="2:14" x14ac:dyDescent="0.4">
      <c r="B319">
        <v>10</v>
      </c>
      <c r="C319">
        <v>2024</v>
      </c>
      <c r="D319" t="s">
        <v>314</v>
      </c>
      <c r="E319" s="1">
        <v>5.5084452241553858</v>
      </c>
      <c r="F319" s="1">
        <v>5.4374736836082054</v>
      </c>
      <c r="G319" s="1">
        <v>5.3297297658147036</v>
      </c>
      <c r="H319" s="1">
        <v>5.3203999900817855</v>
      </c>
      <c r="I319" s="1">
        <v>5.22821433203561</v>
      </c>
      <c r="J319" s="1">
        <v>5.5362039557935159</v>
      </c>
      <c r="K319" s="1">
        <v>5.4099375247955326</v>
      </c>
      <c r="L319" s="1">
        <v>5.389999994738349</v>
      </c>
      <c r="M319" s="1">
        <v>5.3216922906728898</v>
      </c>
      <c r="N319" s="1">
        <v>5.4219327234026622</v>
      </c>
    </row>
    <row r="320" spans="2:14" x14ac:dyDescent="0.4">
      <c r="B320">
        <v>11</v>
      </c>
      <c r="C320">
        <v>2024</v>
      </c>
      <c r="D320" t="s">
        <v>314</v>
      </c>
      <c r="E320" s="1">
        <v>5.0375862162688696</v>
      </c>
      <c r="F320" s="1">
        <v>5.0000000501933854</v>
      </c>
      <c r="G320" s="1">
        <v>4.8719594220857365</v>
      </c>
      <c r="H320" s="1">
        <v>4.8734999895095825</v>
      </c>
      <c r="I320" s="1">
        <v>4.789898910907783</v>
      </c>
      <c r="J320" s="1">
        <v>5.0973702351527228</v>
      </c>
      <c r="K320" s="1">
        <v>4.9910937324166298</v>
      </c>
      <c r="L320" s="1">
        <v>4.9394827587851164</v>
      </c>
      <c r="M320" s="1">
        <v>4.8817895086188061</v>
      </c>
      <c r="N320" s="1">
        <v>4.979376551516336</v>
      </c>
    </row>
    <row r="321" spans="2:14" x14ac:dyDescent="0.4">
      <c r="B321">
        <v>12</v>
      </c>
      <c r="C321">
        <v>2024</v>
      </c>
      <c r="D321" t="s">
        <v>314</v>
      </c>
      <c r="E321" s="1">
        <v>4.9437333573235414</v>
      </c>
      <c r="F321" s="1">
        <v>4.9129333432515461</v>
      </c>
      <c r="G321" s="1">
        <v>4.7874999722918945</v>
      </c>
      <c r="H321" s="1">
        <v>4.7780000448226945</v>
      </c>
      <c r="I321" s="1">
        <v>4.695081960959512</v>
      </c>
      <c r="J321" s="1">
        <v>5.0141549328683128</v>
      </c>
      <c r="K321" s="1">
        <v>4.9589843712747097</v>
      </c>
      <c r="L321" s="1">
        <v>4.8843103893871964</v>
      </c>
      <c r="M321" s="1">
        <v>4.7887837822372852</v>
      </c>
      <c r="N321" s="1">
        <v>4.9080813510769978</v>
      </c>
    </row>
    <row r="322" spans="2:14" x14ac:dyDescent="0.4">
      <c r="B322">
        <v>1</v>
      </c>
      <c r="C322">
        <v>2025</v>
      </c>
      <c r="D322" t="s">
        <v>314</v>
      </c>
      <c r="E322" s="1">
        <v>5.0828125261598167</v>
      </c>
      <c r="F322" s="1">
        <v>5.0358064354106942</v>
      </c>
      <c r="G322" s="1">
        <v>4.9335519576984677</v>
      </c>
      <c r="H322" s="1">
        <v>4.9075999641418449</v>
      </c>
      <c r="I322" s="1">
        <v>4.8448235567878273</v>
      </c>
      <c r="J322" s="1">
        <v>5.1377961537069528</v>
      </c>
      <c r="K322" s="1">
        <v>5.0840372654221815</v>
      </c>
      <c r="L322" s="1">
        <v>5.0007586512072333</v>
      </c>
      <c r="M322" s="1">
        <v>4.939042558061316</v>
      </c>
      <c r="N322" s="1">
        <v>5.0399791399637861</v>
      </c>
    </row>
    <row r="323" spans="2:14" x14ac:dyDescent="0.4">
      <c r="B323">
        <v>2</v>
      </c>
      <c r="C323">
        <v>2025</v>
      </c>
      <c r="D323" t="s">
        <v>314</v>
      </c>
      <c r="E323" s="1">
        <v>5.3978879143451826</v>
      </c>
      <c r="F323" s="1">
        <v>5.36500000326257</v>
      </c>
      <c r="G323" s="1">
        <v>5.247297325649777</v>
      </c>
      <c r="H323" s="1">
        <v>5.2081817713650791</v>
      </c>
      <c r="I323" s="1">
        <v>5.1462500318884858</v>
      </c>
      <c r="J323" s="1">
        <v>5.4403424720241595</v>
      </c>
      <c r="K323" s="1">
        <v>5.410859365016222</v>
      </c>
      <c r="L323" s="1">
        <v>5.3095689354271727</v>
      </c>
      <c r="M323" s="1">
        <v>5.2661038993240954</v>
      </c>
      <c r="N323" s="1">
        <v>5.3533852804274789</v>
      </c>
    </row>
    <row r="324" spans="2:14" x14ac:dyDescent="0.4">
      <c r="B324">
        <v>3</v>
      </c>
      <c r="C324">
        <v>2025</v>
      </c>
      <c r="D324" t="s">
        <v>314</v>
      </c>
      <c r="E324" s="1">
        <v>5.0824888971116806</v>
      </c>
      <c r="F324" s="1">
        <v>5.0330262999785562</v>
      </c>
      <c r="G324" s="1">
        <v>4.9570269971280485</v>
      </c>
      <c r="H324" s="1">
        <v>4.9559999704360962</v>
      </c>
      <c r="I324" s="1">
        <v>4.8720587772481574</v>
      </c>
      <c r="J324" s="1">
        <v>5.0989152779013427</v>
      </c>
      <c r="K324" s="1">
        <v>5.0542741937022058</v>
      </c>
      <c r="L324" s="1">
        <v>4.9671551276897565</v>
      </c>
      <c r="M324" s="1">
        <v>4.9094185829162598</v>
      </c>
      <c r="N324" s="1">
        <v>5.025423136811594</v>
      </c>
    </row>
    <row r="325" spans="2:14" x14ac:dyDescent="0.4">
      <c r="B325">
        <v>4</v>
      </c>
      <c r="C325">
        <v>2025</v>
      </c>
      <c r="D325" t="s">
        <v>314</v>
      </c>
      <c r="E325" s="1">
        <v>4.8831970257386841</v>
      </c>
      <c r="F325" s="1">
        <v>4.8261290365649812</v>
      </c>
      <c r="G325" s="1">
        <v>4.7891351338979362</v>
      </c>
      <c r="H325" s="1">
        <v>4.7399999237060548</v>
      </c>
      <c r="I325" s="1">
        <v>4.6434567769368487</v>
      </c>
      <c r="J325" s="1">
        <v>4.8858356149229287</v>
      </c>
      <c r="K325" s="1">
        <v>4.8536478288518561</v>
      </c>
      <c r="L325" s="1">
        <v>4.7853103637695309</v>
      </c>
      <c r="M325" s="1">
        <v>4.7364486177390983</v>
      </c>
      <c r="N325" s="1">
        <v>4.8276767013288193</v>
      </c>
    </row>
    <row r="326" spans="2:14" x14ac:dyDescent="0.4">
      <c r="B326">
        <v>5</v>
      </c>
      <c r="C326">
        <v>2025</v>
      </c>
      <c r="D326" t="s">
        <v>314</v>
      </c>
      <c r="E326" s="1">
        <v>4.7020800094604489</v>
      </c>
      <c r="F326" s="1">
        <v>4.5804109638684416</v>
      </c>
      <c r="G326" s="1">
        <v>4.6122699193427898</v>
      </c>
      <c r="H326" s="1">
        <v>4.574499940872192</v>
      </c>
      <c r="I326" s="1">
        <v>4.4636619863375815</v>
      </c>
      <c r="J326" s="1">
        <v>4.6956445863437981</v>
      </c>
      <c r="K326" s="1">
        <v>4.6716406270861626</v>
      </c>
      <c r="L326" s="1">
        <v>4.5337930958846524</v>
      </c>
      <c r="M326" s="1">
        <v>4.5305681987242261</v>
      </c>
      <c r="N326" s="1">
        <v>4.632382940289169</v>
      </c>
    </row>
    <row r="327" spans="2:14" x14ac:dyDescent="0.4">
      <c r="B327">
        <v>6</v>
      </c>
      <c r="C327">
        <v>2025</v>
      </c>
      <c r="D327" t="s">
        <v>316</v>
      </c>
      <c r="E327" s="1">
        <v>4.9088461454098038</v>
      </c>
      <c r="F327" s="1">
        <v>4.8932432419544938</v>
      </c>
      <c r="G327" s="1">
        <v>4.8121195746504739</v>
      </c>
      <c r="H327" s="1">
        <v>4.8242857569739943</v>
      </c>
      <c r="I327" s="1">
        <v>4.702258102355465</v>
      </c>
      <c r="J327" s="1">
        <v>4.873715298043356</v>
      </c>
      <c r="K327" s="1">
        <v>4.901007781657138</v>
      </c>
      <c r="L327" s="1">
        <v>4.7114783162656044</v>
      </c>
      <c r="M327" s="1">
        <v>4.7007059265585509</v>
      </c>
      <c r="N327" s="1">
        <v>4.8390147967878825</v>
      </c>
    </row>
    <row r="328" spans="2:14" x14ac:dyDescent="0.4">
      <c r="B328">
        <v>7</v>
      </c>
      <c r="C328">
        <v>2025</v>
      </c>
      <c r="D328" t="s">
        <v>316</v>
      </c>
      <c r="E328" s="1">
        <v>4.7117291170169713</v>
      </c>
      <c r="F328" s="1">
        <v>4.6844210423921293</v>
      </c>
      <c r="G328" s="1">
        <v>4.5513912760693094</v>
      </c>
      <c r="H328" s="1">
        <v>4.6725714138575967</v>
      </c>
      <c r="I328" s="1">
        <v>4.5597937967359403</v>
      </c>
      <c r="J328" s="1">
        <v>4.7593557320389097</v>
      </c>
      <c r="K328" s="1">
        <v>4.6748124927282335</v>
      </c>
      <c r="L328" s="1">
        <v>4.5909701034204282</v>
      </c>
      <c r="M328" s="1">
        <v>4.519999988940584</v>
      </c>
      <c r="N328" s="1">
        <v>4.6586912208469879</v>
      </c>
    </row>
    <row r="329" spans="2:14" x14ac:dyDescent="0.4">
      <c r="B329">
        <v>8</v>
      </c>
      <c r="C329">
        <v>2025</v>
      </c>
      <c r="D329" t="s">
        <v>316</v>
      </c>
      <c r="E329" s="1">
        <v>4.4144444619455649</v>
      </c>
      <c r="F329" s="1">
        <v>4.3848000144958492</v>
      </c>
      <c r="G329" s="1">
        <v>4.2558152416478041</v>
      </c>
      <c r="H329" s="1">
        <v>4.2910000324249271</v>
      </c>
      <c r="I329" s="1">
        <v>4.5008750051259998</v>
      </c>
      <c r="J329" s="1">
        <v>4.5842034097445215</v>
      </c>
      <c r="K329" s="1">
        <v>4.4973437823355198</v>
      </c>
      <c r="L329" s="1">
        <v>4.3034483029924591</v>
      </c>
      <c r="M329" s="1">
        <v>4.2766346816833201</v>
      </c>
      <c r="N329" s="1">
        <v>4.4195316405523393</v>
      </c>
    </row>
    <row r="330" spans="2:14" x14ac:dyDescent="0.4">
      <c r="B330">
        <v>9</v>
      </c>
      <c r="C330">
        <v>2025</v>
      </c>
      <c r="D330" t="s">
        <v>316</v>
      </c>
      <c r="E330" s="1">
        <v>4.2641666367434077</v>
      </c>
      <c r="F330" s="1">
        <v>4.1827396987235712</v>
      </c>
      <c r="G330" s="1">
        <v>4.1327659931588681</v>
      </c>
      <c r="H330" s="1">
        <v>4.1299999475479137</v>
      </c>
      <c r="I330" s="1">
        <v>4.1547826200291729</v>
      </c>
      <c r="J330" s="1">
        <v>4.2867567442558911</v>
      </c>
      <c r="K330" s="1">
        <v>4.147656274959445</v>
      </c>
      <c r="L330" s="1">
        <v>4.2041227775707588</v>
      </c>
      <c r="M330" s="1">
        <v>4.2292727600444451</v>
      </c>
      <c r="N330" s="1">
        <v>4.2172370454767245</v>
      </c>
    </row>
    <row r="331" spans="2:14" x14ac:dyDescent="0.4">
      <c r="B331">
        <v>10</v>
      </c>
      <c r="C331">
        <v>2025</v>
      </c>
      <c r="D331" t="s">
        <v>316</v>
      </c>
      <c r="E331" s="1">
        <v>4.1748235527206869</v>
      </c>
      <c r="F331" s="1">
        <v>4.0632653333702864</v>
      </c>
      <c r="G331" s="1">
        <v>4.0825000466971559</v>
      </c>
      <c r="H331" s="1">
        <v>4.0817073670829211</v>
      </c>
      <c r="I331" s="1">
        <v>4.0725263746161211</v>
      </c>
      <c r="J331" s="1">
        <v>4.1998369713192405</v>
      </c>
      <c r="K331" s="1">
        <v>4.0435625314712524</v>
      </c>
      <c r="L331" s="1">
        <v>4.1071724694350671</v>
      </c>
      <c r="M331" s="1">
        <v>4.1085000395774838</v>
      </c>
      <c r="N331" s="1">
        <v>4.127399662234593</v>
      </c>
    </row>
    <row r="332" spans="2:14" x14ac:dyDescent="0.4">
      <c r="B332">
        <v>11</v>
      </c>
      <c r="C332">
        <v>2025</v>
      </c>
      <c r="D332" t="s">
        <v>316</v>
      </c>
      <c r="E332" s="1">
        <v>4.4900727514787162</v>
      </c>
      <c r="F332" s="1">
        <v>4.3286076316350623</v>
      </c>
      <c r="G332" s="1">
        <v>4.4278889046774967</v>
      </c>
      <c r="H332" s="1">
        <v>4.3818749785423279</v>
      </c>
      <c r="I332" s="1">
        <v>4.3710126937190186</v>
      </c>
      <c r="J332" s="1">
        <v>4.4852721091030405</v>
      </c>
      <c r="K332" s="1">
        <v>4.3145312964916229</v>
      </c>
      <c r="L332" s="1">
        <v>4.4007759094238281</v>
      </c>
      <c r="M332" s="1">
        <v>4.3725892603397369</v>
      </c>
      <c r="N332" s="1">
        <v>4.4250424889524007</v>
      </c>
    </row>
    <row r="333" spans="2:14" x14ac:dyDescent="0.4">
      <c r="B333">
        <v>12</v>
      </c>
      <c r="C333">
        <v>2025</v>
      </c>
      <c r="D333" t="s">
        <v>316</v>
      </c>
      <c r="E333" s="1">
        <v>4.4179768920633835</v>
      </c>
      <c r="F333" s="1">
        <v>4.1971717362452035</v>
      </c>
      <c r="G333" s="1">
        <v>4.3342986646281112</v>
      </c>
      <c r="H333" s="1">
        <v>4.3022500157356252</v>
      </c>
      <c r="I333" s="1">
        <v>4.2891463593738832</v>
      </c>
      <c r="J333" s="1">
        <v>4.3912637364733351</v>
      </c>
      <c r="K333" s="1">
        <v>4.2126250207424167</v>
      </c>
      <c r="L333" s="1">
        <v>4.3093103343042838</v>
      </c>
      <c r="M333" s="1">
        <v>4.263953499091687</v>
      </c>
      <c r="N333" s="1">
        <v>4.3336443989754923</v>
      </c>
    </row>
    <row r="334" spans="2:14" x14ac:dyDescent="0.4">
      <c r="B334">
        <v>1</v>
      </c>
      <c r="C334">
        <v>2026</v>
      </c>
      <c r="D334" t="s">
        <v>316</v>
      </c>
      <c r="E334" s="1">
        <v>4.5473851551015469</v>
      </c>
      <c r="F334" s="1">
        <v>4.2937179039686155</v>
      </c>
      <c r="G334" s="1">
        <v>4.4589773199775005</v>
      </c>
      <c r="H334" s="1">
        <v>4.4643478393554696</v>
      </c>
      <c r="I334" s="1">
        <v>4.368035750729697</v>
      </c>
      <c r="J334" s="1">
        <v>4.5004794417995297</v>
      </c>
      <c r="K334" s="1">
        <v>4.3957812748849392</v>
      </c>
      <c r="L334" s="1">
        <v>4.4225862560601072</v>
      </c>
      <c r="M334" s="1">
        <v>4.3672815758047756</v>
      </c>
      <c r="N334" s="1">
        <v>4.4570039954318466</v>
      </c>
    </row>
    <row r="335" spans="2:14" x14ac:dyDescent="0.4">
      <c r="B335">
        <v>2</v>
      </c>
      <c r="C335">
        <v>2026</v>
      </c>
      <c r="D335" t="s">
        <v>316</v>
      </c>
      <c r="E335" s="1">
        <v>4.7428464210881724</v>
      </c>
      <c r="F335" s="1">
        <v>4.4607042729015083</v>
      </c>
      <c r="G335" s="1">
        <v>4.6585549123025354</v>
      </c>
      <c r="H335" s="1">
        <v>4.6521053063242057</v>
      </c>
      <c r="I335" s="1">
        <v>4.5595588333466477</v>
      </c>
      <c r="J335" s="1">
        <v>4.6616783225452982</v>
      </c>
      <c r="K335" s="1">
        <v>4.5935937277972698</v>
      </c>
      <c r="L335" s="1">
        <v>4.6215929056690861</v>
      </c>
      <c r="M335" s="1">
        <v>4.5459183576155686</v>
      </c>
      <c r="N335" s="1">
        <v>4.6413573130953045</v>
      </c>
    </row>
    <row r="336" spans="2:14" x14ac:dyDescent="0.4">
      <c r="B336">
        <v>3</v>
      </c>
      <c r="C336">
        <v>2026</v>
      </c>
      <c r="D336" t="s">
        <v>316</v>
      </c>
      <c r="E336" s="1">
        <v>5.297416975577379</v>
      </c>
      <c r="F336" s="1">
        <v>5.0448000081380204</v>
      </c>
      <c r="G336" s="1">
        <v>5.2478409111499786</v>
      </c>
      <c r="H336" s="1">
        <v>5.2504999637603751</v>
      </c>
      <c r="I336" s="1">
        <v>5.1497260511737988</v>
      </c>
      <c r="J336" s="1">
        <v>5.2839925289154044</v>
      </c>
      <c r="K336" s="1">
        <v>5.1784033735259243</v>
      </c>
      <c r="L336" s="1">
        <v>5.2076613018589635</v>
      </c>
      <c r="M336" s="1">
        <v>5.1534821689128876</v>
      </c>
      <c r="N336" s="1">
        <v>5.2292407155999845</v>
      </c>
    </row>
    <row r="337" spans="2:14" x14ac:dyDescent="0.4">
      <c r="B337">
        <v>4</v>
      </c>
      <c r="C337">
        <v>2026</v>
      </c>
      <c r="D337" t="s">
        <v>316</v>
      </c>
      <c r="E337" s="1">
        <v>5.6126023231194031</v>
      </c>
      <c r="F337" s="1">
        <v>5.4322580624652161</v>
      </c>
      <c r="G337" s="1">
        <v>5.6165753739065227</v>
      </c>
      <c r="H337" s="1">
        <v>5.5732000350952147</v>
      </c>
      <c r="I337" s="1">
        <v>5.4413999938964848</v>
      </c>
      <c r="J337" s="1">
        <v>5.5784722195731273</v>
      </c>
      <c r="K337" s="1">
        <v>5.4815723341216085</v>
      </c>
      <c r="L337" s="1">
        <v>5.5438823728000406</v>
      </c>
      <c r="M337" s="1">
        <v>5.4773571593420849</v>
      </c>
      <c r="N337" s="1">
        <v>5.551815924952872</v>
      </c>
    </row>
    <row r="338" spans="2:14" x14ac:dyDescent="0.4">
      <c r="B338">
        <v>5</v>
      </c>
      <c r="C338">
        <v>2026</v>
      </c>
      <c r="D338" t="s">
        <v>316</v>
      </c>
      <c r="E338" s="1">
        <v>6.3309160316263444</v>
      </c>
      <c r="F338" s="1">
        <v>6.0968420944715804</v>
      </c>
      <c r="G338" s="1">
        <v>6.2631250050934879</v>
      </c>
      <c r="H338" s="1">
        <v>6.1944999694824228</v>
      </c>
      <c r="I338" s="1">
        <v>6.0836666742960608</v>
      </c>
      <c r="J338" s="1">
        <v>6.3342730925471775</v>
      </c>
      <c r="K338" s="1">
        <v>6.1889090234583071</v>
      </c>
      <c r="L338" s="1">
        <v>6.1839693884813149</v>
      </c>
      <c r="M338" s="1">
        <v>6.1032407636995671</v>
      </c>
      <c r="N338" s="1">
        <v>6.2403333138196899</v>
      </c>
    </row>
    <row r="339" spans="2:14" x14ac:dyDescent="0.4">
      <c r="B339">
        <v>6</v>
      </c>
      <c r="C339">
        <v>2026</v>
      </c>
      <c r="D339" t="s">
        <v>317</v>
      </c>
      <c r="E339" s="1">
        <v>5.8627443636270398</v>
      </c>
      <c r="F339" s="1">
        <v>5.6800000023197486</v>
      </c>
      <c r="G339" s="1">
        <v>5.7471508340462627</v>
      </c>
      <c r="H339" s="1">
        <v>5.7835294779609248</v>
      </c>
      <c r="I339" s="1">
        <v>5.654374971985817</v>
      </c>
      <c r="J339" s="1">
        <v>5.8329007498180596</v>
      </c>
      <c r="K339" s="1">
        <v>5.6803360987110301</v>
      </c>
      <c r="L339" s="1">
        <v>5.6500757571422691</v>
      </c>
      <c r="M339" s="1">
        <v>5.6751020003338253</v>
      </c>
      <c r="N339" s="1">
        <v>5.7596201384786134</v>
      </c>
    </row>
    <row r="340" spans="2:14" x14ac:dyDescent="0.4">
      <c r="B340">
        <v>7</v>
      </c>
      <c r="C340">
        <v>2026</v>
      </c>
      <c r="D340" t="s">
        <v>317</v>
      </c>
      <c r="E340" s="1">
        <v>6.4386350125162819</v>
      </c>
      <c r="F340" s="1">
        <v>6.2601351673538623</v>
      </c>
      <c r="G340" s="1">
        <v>6.3485973064716044</v>
      </c>
      <c r="H340" s="1">
        <v>6.4590000629425051</v>
      </c>
      <c r="I340" s="1">
        <v>6.3056666957007517</v>
      </c>
      <c r="J340" s="1">
        <v>6.4070833351876999</v>
      </c>
      <c r="K340" s="1">
        <v>6.2159999996423725</v>
      </c>
      <c r="L340" s="1">
        <v>6.2765882548163923</v>
      </c>
      <c r="M340" s="1">
        <v>6.3725185394287109</v>
      </c>
      <c r="N340" s="1">
        <v>6.3562170946222896</v>
      </c>
    </row>
    <row r="341" spans="2:14" x14ac:dyDescent="0.4">
      <c r="B341">
        <v>8</v>
      </c>
      <c r="C341">
        <v>2026</v>
      </c>
      <c r="D341" t="s">
        <v>317</v>
      </c>
      <c r="E341" s="1">
        <v>6.913830653313668</v>
      </c>
      <c r="F341" s="1">
        <v>6.6836666584014894</v>
      </c>
      <c r="G341" s="1">
        <v>6.8427071966519017</v>
      </c>
      <c r="H341" s="1">
        <v>6.975454547188499</v>
      </c>
      <c r="I341" s="1">
        <v>6.8088888658417597</v>
      </c>
      <c r="J341" s="1">
        <v>6.9171223022954926</v>
      </c>
      <c r="K341" s="1">
        <v>6.5946093946695337</v>
      </c>
      <c r="L341" s="1">
        <v>6.7710293706725624</v>
      </c>
      <c r="M341" s="1">
        <v>6.8432142777102332</v>
      </c>
      <c r="N341" s="1">
        <v>6.8315823805468314</v>
      </c>
    </row>
  </sheetData>
  <sheetProtection sheet="1" objects="1" scenarios="1"/>
  <phoneticPr fontId="3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O338"/>
  <sheetViews>
    <sheetView topLeftCell="B1" workbookViewId="0">
      <pane ySplit="2" topLeftCell="A300" activePane="bottomLeft" state="frozen"/>
      <selection activeCell="B1" sqref="B1"/>
      <selection pane="bottomLeft" activeCell="Q334" sqref="Q334"/>
    </sheetView>
  </sheetViews>
  <sheetFormatPr defaultRowHeight="14.6" x14ac:dyDescent="0.4"/>
  <cols>
    <col min="1" max="1" width="0" hidden="1" customWidth="1"/>
    <col min="2" max="2" width="6.84375" bestFit="1" customWidth="1"/>
    <col min="3" max="3" width="5" bestFit="1" customWidth="1"/>
    <col min="4" max="4" width="14.3046875" bestFit="1" customWidth="1"/>
    <col min="5" max="5" width="7.3046875" style="1" bestFit="1" customWidth="1"/>
    <col min="6" max="6" width="11.3046875" style="1" bestFit="1" customWidth="1"/>
    <col min="7" max="7" width="12.23046875" style="1" bestFit="1" customWidth="1"/>
    <col min="8" max="8" width="9.84375" style="1" bestFit="1" customWidth="1"/>
    <col min="9" max="9" width="10.3046875" style="1" bestFit="1" customWidth="1"/>
    <col min="10" max="10" width="13.07421875" style="1" bestFit="1" customWidth="1"/>
    <col min="11" max="11" width="9.84375" style="1" bestFit="1" customWidth="1"/>
    <col min="12" max="12" width="10.3046875" style="1" bestFit="1" customWidth="1"/>
    <col min="13" max="13" width="12.3046875" style="1" bestFit="1" customWidth="1"/>
    <col min="14" max="14" width="9.84375" style="1" customWidth="1"/>
  </cols>
  <sheetData>
    <row r="1" spans="2:14" x14ac:dyDescent="0.4">
      <c r="E1" s="4">
        <f>'Seasonality Graphs'!Z29</f>
        <v>0</v>
      </c>
      <c r="F1" s="4">
        <f>'Seasonality Graphs'!Z32</f>
        <v>0</v>
      </c>
      <c r="G1" s="4">
        <f>'Seasonality Graphs'!Z28</f>
        <v>0</v>
      </c>
      <c r="H1" s="4">
        <f>'Seasonality Graphs'!Z31</f>
        <v>0</v>
      </c>
      <c r="I1" s="4">
        <f>'Seasonality Graphs'!Z25</f>
        <v>0</v>
      </c>
      <c r="J1" s="4">
        <f>'Seasonality Graphs'!Z30</f>
        <v>0</v>
      </c>
      <c r="K1" s="4">
        <f>'Seasonality Graphs'!Z33</f>
        <v>0</v>
      </c>
      <c r="L1" s="4">
        <f>'Seasonality Graphs'!Z27</f>
        <v>0</v>
      </c>
      <c r="M1" s="4">
        <f>'Seasonality Graphs'!Z26</f>
        <v>0</v>
      </c>
      <c r="N1" s="4">
        <f>'Seasonality Graphs'!Z24</f>
        <v>1</v>
      </c>
    </row>
    <row r="2" spans="2:14" x14ac:dyDescent="0.4">
      <c r="B2" t="s">
        <v>11</v>
      </c>
      <c r="C2" t="s">
        <v>12</v>
      </c>
      <c r="D2" t="s">
        <v>0</v>
      </c>
      <c r="E2" s="1" t="s">
        <v>1</v>
      </c>
      <c r="F2" s="1" t="s">
        <v>2</v>
      </c>
      <c r="G2" s="1" t="s">
        <v>13</v>
      </c>
      <c r="H2" s="1" t="s">
        <v>3</v>
      </c>
      <c r="I2" s="1" t="s">
        <v>4</v>
      </c>
      <c r="J2" s="1" t="s">
        <v>5</v>
      </c>
      <c r="K2" s="1" t="s">
        <v>6</v>
      </c>
      <c r="L2" s="1" t="s">
        <v>7</v>
      </c>
      <c r="M2" s="1" t="s">
        <v>8</v>
      </c>
      <c r="N2" s="1" t="s">
        <v>9</v>
      </c>
    </row>
    <row r="3" spans="2:14" x14ac:dyDescent="0.4">
      <c r="B3">
        <v>9</v>
      </c>
      <c r="C3">
        <v>1998</v>
      </c>
      <c r="D3" t="s">
        <v>14</v>
      </c>
      <c r="E3" s="1">
        <v>1.4568959975242621</v>
      </c>
      <c r="F3" s="1">
        <v>1.4584102691748206</v>
      </c>
      <c r="G3" s="1">
        <v>1.4024714231491084</v>
      </c>
      <c r="H3" s="1">
        <v>1.4027245224646803</v>
      </c>
      <c r="I3" s="1">
        <v>1.3246000068528314</v>
      </c>
      <c r="J3" s="1">
        <v>1.4479963843886923</v>
      </c>
      <c r="K3" s="1">
        <v>1.4162399848302212</v>
      </c>
      <c r="L3" s="1">
        <v>1.50386665351149</v>
      </c>
      <c r="M3" s="1">
        <v>1.4234370346422542</v>
      </c>
      <c r="N3" s="1">
        <v>1.4365200803295326</v>
      </c>
    </row>
    <row r="4" spans="2:14" x14ac:dyDescent="0.4">
      <c r="B4">
        <v>10</v>
      </c>
      <c r="C4">
        <v>1998</v>
      </c>
      <c r="D4" t="s">
        <v>14</v>
      </c>
      <c r="E4" s="1">
        <v>1.6225542800767079</v>
      </c>
      <c r="F4" s="1">
        <v>1.6364000093552378</v>
      </c>
      <c r="G4" s="1">
        <v>1.5508799934387205</v>
      </c>
      <c r="H4" s="1">
        <v>1.5722028134574353</v>
      </c>
      <c r="I4" s="1">
        <v>1.4702666714077903</v>
      </c>
      <c r="J4" s="1">
        <v>1.6028264847812275</v>
      </c>
      <c r="K4" s="1">
        <v>1.5951090536334298</v>
      </c>
      <c r="L4" s="1">
        <v>1.6611957775919062</v>
      </c>
      <c r="M4" s="1">
        <v>1.5609999961323215</v>
      </c>
      <c r="N4" s="1">
        <v>1.595898445730239</v>
      </c>
    </row>
    <row r="5" spans="2:14" x14ac:dyDescent="0.4">
      <c r="B5">
        <v>11</v>
      </c>
      <c r="C5">
        <v>1998</v>
      </c>
      <c r="D5" t="s">
        <v>14</v>
      </c>
      <c r="E5" s="1">
        <v>1.6747223814921592</v>
      </c>
      <c r="F5" s="1">
        <v>1.7247999987359777</v>
      </c>
      <c r="G5" s="1">
        <v>1.600725713797978</v>
      </c>
      <c r="H5" s="1">
        <v>1.6725741970923642</v>
      </c>
      <c r="I5" s="1">
        <v>1.5057170739987997</v>
      </c>
      <c r="J5" s="1">
        <v>1.6661857017448971</v>
      </c>
      <c r="K5" s="1">
        <v>1.73401817408475</v>
      </c>
      <c r="L5" s="1">
        <v>1.7131130384362265</v>
      </c>
      <c r="M5" s="1">
        <v>1.5790400096348358</v>
      </c>
      <c r="N5" s="1">
        <v>1.6621147499709832</v>
      </c>
    </row>
    <row r="6" spans="2:14" x14ac:dyDescent="0.4">
      <c r="B6">
        <v>12</v>
      </c>
      <c r="C6">
        <v>1998</v>
      </c>
      <c r="D6" t="s">
        <v>14</v>
      </c>
      <c r="E6" s="1">
        <v>1.684949994087219</v>
      </c>
      <c r="F6" s="1">
        <v>1.6869928632463731</v>
      </c>
      <c r="G6" s="1">
        <v>1.5962421003140899</v>
      </c>
      <c r="H6" s="1">
        <v>1.641947625648408</v>
      </c>
      <c r="I6" s="1">
        <v>1.4870277886037475</v>
      </c>
      <c r="J6" s="1">
        <v>1.6504878872319271</v>
      </c>
      <c r="K6" s="1">
        <v>1.7671153889252591</v>
      </c>
      <c r="L6" s="1">
        <v>1.6889336387687757</v>
      </c>
      <c r="M6" s="1">
        <v>1.5506291712323821</v>
      </c>
      <c r="N6" s="1">
        <v>1.6458606315564506</v>
      </c>
    </row>
    <row r="7" spans="2:14" x14ac:dyDescent="0.4">
      <c r="B7">
        <v>1</v>
      </c>
      <c r="C7">
        <v>1999</v>
      </c>
      <c r="D7" t="s">
        <v>14</v>
      </c>
      <c r="E7" s="1">
        <v>1.6995605566132237</v>
      </c>
      <c r="F7" s="1">
        <v>1.6976827506361329</v>
      </c>
      <c r="G7" s="1">
        <v>1.6143040037155154</v>
      </c>
      <c r="H7" s="1">
        <v>1.6673101445902949</v>
      </c>
      <c r="I7" s="1">
        <v>1.5306666748864284</v>
      </c>
      <c r="J7" s="1">
        <v>1.6629810760150088</v>
      </c>
      <c r="K7" s="1">
        <v>1.7837860639705205</v>
      </c>
      <c r="L7" s="1">
        <v>1.6760688058791622</v>
      </c>
      <c r="M7" s="1">
        <v>1.5690256540591874</v>
      </c>
      <c r="N7" s="1">
        <v>1.6605485879515405</v>
      </c>
    </row>
    <row r="8" spans="2:14" x14ac:dyDescent="0.4">
      <c r="B8">
        <v>2</v>
      </c>
      <c r="C8">
        <v>1999</v>
      </c>
      <c r="D8" t="s">
        <v>14</v>
      </c>
      <c r="E8" s="1">
        <v>1.687817640164319</v>
      </c>
      <c r="F8" s="1">
        <v>1.7204131005240266</v>
      </c>
      <c r="G8" s="1">
        <v>1.6346702656230414</v>
      </c>
      <c r="H8" s="1">
        <v>1.6764594525904271</v>
      </c>
      <c r="I8" s="1">
        <v>1.5549767460933945</v>
      </c>
      <c r="J8" s="1">
        <v>1.6609307099011987</v>
      </c>
      <c r="K8" s="1">
        <v>1.7723619114784963</v>
      </c>
      <c r="L8" s="1">
        <v>1.6886694606981782</v>
      </c>
      <c r="M8" s="1">
        <v>1.5847999986849328</v>
      </c>
      <c r="N8" s="1">
        <v>1.6679197461516766</v>
      </c>
    </row>
    <row r="9" spans="2:14" x14ac:dyDescent="0.4">
      <c r="B9">
        <v>3</v>
      </c>
      <c r="C9">
        <v>1999</v>
      </c>
      <c r="D9" t="s">
        <v>14</v>
      </c>
      <c r="E9" s="1">
        <v>1.7191243187801253</v>
      </c>
      <c r="F9" s="1">
        <v>1.7469675766455162</v>
      </c>
      <c r="G9" s="1">
        <v>1.6702580567329157</v>
      </c>
      <c r="H9" s="1">
        <v>1.7158588156980628</v>
      </c>
      <c r="I9" s="1">
        <v>1.567657149567895</v>
      </c>
      <c r="J9" s="1">
        <v>1.7018157190151428</v>
      </c>
      <c r="K9" s="1">
        <v>1.7833230885175551</v>
      </c>
      <c r="L9" s="1">
        <v>1.7269168195471296</v>
      </c>
      <c r="M9" s="1">
        <v>1.6270833214124034</v>
      </c>
      <c r="N9" s="1">
        <v>1.7015477778394914</v>
      </c>
    </row>
    <row r="10" spans="2:14" x14ac:dyDescent="0.4">
      <c r="B10">
        <v>4</v>
      </c>
      <c r="C10">
        <v>1999</v>
      </c>
      <c r="D10" t="s">
        <v>14</v>
      </c>
      <c r="E10" s="1">
        <v>1.6486529269639185</v>
      </c>
      <c r="F10" s="1">
        <v>1.6980813479019421</v>
      </c>
      <c r="G10" s="1">
        <v>1.6120055615901947</v>
      </c>
      <c r="H10" s="1">
        <v>1.6715093326568606</v>
      </c>
      <c r="I10" s="1">
        <v>1.5009333377792706</v>
      </c>
      <c r="J10" s="1">
        <v>1.6580243094547376</v>
      </c>
      <c r="K10" s="1">
        <v>1.7301268083293277</v>
      </c>
      <c r="L10" s="1">
        <v>1.6718945070937437</v>
      </c>
      <c r="M10" s="1">
        <v>1.5579487115908892</v>
      </c>
      <c r="N10" s="1">
        <v>1.6472239306592567</v>
      </c>
    </row>
    <row r="11" spans="2:14" x14ac:dyDescent="0.4">
      <c r="B11">
        <v>5</v>
      </c>
      <c r="C11">
        <v>1999</v>
      </c>
      <c r="D11" t="s">
        <v>14</v>
      </c>
      <c r="E11" s="1">
        <v>1.627356856477028</v>
      </c>
      <c r="F11" s="1">
        <v>1.6986454400149269</v>
      </c>
      <c r="G11" s="1">
        <v>1.5951214390141624</v>
      </c>
      <c r="H11" s="1">
        <v>1.6768912181519633</v>
      </c>
      <c r="I11" s="1">
        <v>1.4588903188705458</v>
      </c>
      <c r="J11" s="1">
        <v>1.6436321309634623</v>
      </c>
      <c r="K11" s="1">
        <v>1.7437677460332059</v>
      </c>
      <c r="L11" s="1">
        <v>1.6548563376278957</v>
      </c>
      <c r="M11" s="1">
        <v>1.5403862081725028</v>
      </c>
      <c r="N11" s="1">
        <v>1.6352290409729195</v>
      </c>
    </row>
    <row r="12" spans="2:14" x14ac:dyDescent="0.4">
      <c r="B12">
        <v>6</v>
      </c>
      <c r="C12">
        <v>1999</v>
      </c>
      <c r="D12" t="s">
        <v>14</v>
      </c>
      <c r="E12" s="1">
        <v>1.5714420958569169</v>
      </c>
      <c r="F12" s="1">
        <v>1.6564955159799377</v>
      </c>
      <c r="G12" s="1">
        <v>1.5474373586885224</v>
      </c>
      <c r="H12" s="1">
        <v>1.6486363641240382</v>
      </c>
      <c r="I12" s="1">
        <v>1.4355018813655056</v>
      </c>
      <c r="J12" s="1">
        <v>1.6036741512545036</v>
      </c>
      <c r="K12" s="1">
        <v>1.7367127245122742</v>
      </c>
      <c r="L12" s="1">
        <v>1.6090735013668349</v>
      </c>
      <c r="M12" s="1">
        <v>1.5158127597037783</v>
      </c>
      <c r="N12" s="1">
        <v>1.5969834150119149</v>
      </c>
    </row>
    <row r="13" spans="2:14" x14ac:dyDescent="0.4">
      <c r="B13">
        <v>7</v>
      </c>
      <c r="C13">
        <v>1999</v>
      </c>
      <c r="D13" t="s">
        <v>14</v>
      </c>
      <c r="E13" s="1">
        <v>1.3567111094792681</v>
      </c>
      <c r="F13" s="1">
        <v>1.4363254248085675</v>
      </c>
      <c r="G13" s="1">
        <v>1.3097698623186926</v>
      </c>
      <c r="H13" s="1">
        <v>1.4208894748436778</v>
      </c>
      <c r="I13" s="1">
        <v>1.2755399972200405</v>
      </c>
      <c r="J13" s="1">
        <v>1.3949999896685283</v>
      </c>
      <c r="K13" s="1">
        <v>1.5415272441777317</v>
      </c>
      <c r="L13" s="1">
        <v>1.4320999965781263</v>
      </c>
      <c r="M13" s="1">
        <v>1.3444799900054933</v>
      </c>
      <c r="N13" s="1">
        <v>1.3930589686601589</v>
      </c>
    </row>
    <row r="14" spans="2:14" x14ac:dyDescent="0.4">
      <c r="B14">
        <v>8</v>
      </c>
      <c r="C14">
        <v>1999</v>
      </c>
      <c r="D14" t="s">
        <v>14</v>
      </c>
      <c r="E14" s="1">
        <v>1.5367932158001396</v>
      </c>
      <c r="F14" s="1">
        <v>1.6145333281734537</v>
      </c>
      <c r="G14" s="1">
        <v>1.4740656703265742</v>
      </c>
      <c r="H14" s="1">
        <v>1.6166764655533956</v>
      </c>
      <c r="I14" s="1">
        <v>1.4452666706509063</v>
      </c>
      <c r="J14" s="1">
        <v>1.6024202782174812</v>
      </c>
      <c r="K14" s="1">
        <v>1.6690604381783063</v>
      </c>
      <c r="L14" s="1">
        <v>1.6379190356958477</v>
      </c>
      <c r="M14" s="1">
        <v>1.5463225764612987</v>
      </c>
      <c r="N14" s="1">
        <v>1.5812178306268787</v>
      </c>
    </row>
    <row r="15" spans="2:14" x14ac:dyDescent="0.4">
      <c r="B15">
        <v>9</v>
      </c>
      <c r="C15">
        <v>1999</v>
      </c>
      <c r="D15" t="s">
        <v>16</v>
      </c>
      <c r="E15" s="1">
        <v>1.4202292576068789</v>
      </c>
      <c r="F15" s="1">
        <v>1.4861507191174268</v>
      </c>
      <c r="G15" s="1">
        <v>1.3525223521625294</v>
      </c>
      <c r="H15" s="1">
        <v>1.4729872307878862</v>
      </c>
      <c r="I15" s="1">
        <v>1.3267851758886267</v>
      </c>
      <c r="J15" s="1">
        <v>1.4483778944331638</v>
      </c>
      <c r="K15" s="1">
        <v>1.5401097886702593</v>
      </c>
      <c r="L15" s="1">
        <v>1.5106846208755786</v>
      </c>
      <c r="M15" s="1">
        <v>1.4019833207130414</v>
      </c>
      <c r="N15" s="1">
        <v>1.444248953058074</v>
      </c>
    </row>
    <row r="16" spans="2:14" x14ac:dyDescent="0.4">
      <c r="B16">
        <v>10</v>
      </c>
      <c r="C16">
        <v>1999</v>
      </c>
      <c r="D16" t="s">
        <v>16</v>
      </c>
      <c r="E16" s="1">
        <v>1.3514000028371811</v>
      </c>
      <c r="F16" s="1">
        <v>1.3813629680209683</v>
      </c>
      <c r="G16" s="1">
        <v>1.2801391404608031</v>
      </c>
      <c r="H16" s="1">
        <v>1.3705941140651698</v>
      </c>
      <c r="I16" s="1">
        <v>1.2432000024898622</v>
      </c>
      <c r="J16" s="1">
        <v>1.3568602726884087</v>
      </c>
      <c r="K16" s="1">
        <v>1.4453209195026135</v>
      </c>
      <c r="L16" s="1">
        <v>1.4142620673124822</v>
      </c>
      <c r="M16" s="1">
        <v>1.30252975064355</v>
      </c>
      <c r="N16" s="1">
        <v>1.3555312412829439</v>
      </c>
    </row>
    <row r="17" spans="2:14" x14ac:dyDescent="0.4">
      <c r="B17">
        <v>11</v>
      </c>
      <c r="C17">
        <v>1999</v>
      </c>
      <c r="D17" t="s">
        <v>16</v>
      </c>
      <c r="E17" s="1">
        <v>1.376736234927523</v>
      </c>
      <c r="F17" s="1">
        <v>1.3792156775792435</v>
      </c>
      <c r="G17" s="1">
        <v>1.3176410320477603</v>
      </c>
      <c r="H17" s="1">
        <v>1.3669972632029288</v>
      </c>
      <c r="I17" s="1">
        <v>1.2608484788374461</v>
      </c>
      <c r="J17" s="1">
        <v>1.3704432490709668</v>
      </c>
      <c r="K17" s="1">
        <v>1.4443058581913222</v>
      </c>
      <c r="L17" s="1">
        <v>1.4105707835615349</v>
      </c>
      <c r="M17" s="1">
        <v>1.3169080953340273</v>
      </c>
      <c r="N17" s="1">
        <v>1.3655359470376782</v>
      </c>
    </row>
    <row r="18" spans="2:14" x14ac:dyDescent="0.4">
      <c r="B18">
        <v>12</v>
      </c>
      <c r="C18">
        <v>1999</v>
      </c>
      <c r="D18" t="s">
        <v>16</v>
      </c>
      <c r="E18" s="1">
        <v>1.4308282361311071</v>
      </c>
      <c r="F18" s="1">
        <v>1.4266322581998765</v>
      </c>
      <c r="G18" s="1">
        <v>1.3762585839839896</v>
      </c>
      <c r="H18" s="1">
        <v>1.4061200035942929</v>
      </c>
      <c r="I18" s="1">
        <v>1.3023255730784202</v>
      </c>
      <c r="J18" s="1">
        <v>1.3932338932813226</v>
      </c>
      <c r="K18" s="1">
        <v>1.4683486895683497</v>
      </c>
      <c r="L18" s="1">
        <v>1.42549902605779</v>
      </c>
      <c r="M18" s="1">
        <v>1.32325455546379</v>
      </c>
      <c r="N18" s="1">
        <v>1.3986382722211976</v>
      </c>
    </row>
    <row r="19" spans="2:14" x14ac:dyDescent="0.4">
      <c r="B19">
        <v>1</v>
      </c>
      <c r="C19">
        <v>2000</v>
      </c>
      <c r="D19" t="s">
        <v>16</v>
      </c>
      <c r="E19" s="1">
        <v>1.5917411639409909</v>
      </c>
      <c r="F19" s="1">
        <v>1.5712076906974508</v>
      </c>
      <c r="G19" s="1">
        <v>1.5426153830992866</v>
      </c>
      <c r="H19" s="1">
        <v>1.5659342400015217</v>
      </c>
      <c r="I19" s="1">
        <v>1.485210814991512</v>
      </c>
      <c r="J19" s="1">
        <v>1.5451432394014823</v>
      </c>
      <c r="K19" s="1">
        <v>1.6113999717765384</v>
      </c>
      <c r="L19" s="1">
        <v>1.552658531723953</v>
      </c>
      <c r="M19" s="1">
        <v>1.4950526293955346</v>
      </c>
      <c r="N19" s="1">
        <v>1.5528640466577868</v>
      </c>
    </row>
    <row r="20" spans="2:14" x14ac:dyDescent="0.4">
      <c r="B20">
        <v>2</v>
      </c>
      <c r="C20">
        <v>2000</v>
      </c>
      <c r="D20" t="s">
        <v>16</v>
      </c>
      <c r="E20" s="1">
        <v>1.6768191088648403</v>
      </c>
      <c r="F20" s="1">
        <v>1.6525749947343553</v>
      </c>
      <c r="G20" s="1">
        <v>1.63556749522686</v>
      </c>
      <c r="H20" s="1">
        <v>1.6809184174788625</v>
      </c>
      <c r="I20" s="1">
        <v>1.5695885692323943</v>
      </c>
      <c r="J20" s="1">
        <v>1.6550650612948699</v>
      </c>
      <c r="K20" s="1">
        <v>1.6987999677658072</v>
      </c>
      <c r="L20" s="1">
        <v>1.6718068122863772</v>
      </c>
      <c r="M20" s="1">
        <v>1.606874992450076</v>
      </c>
      <c r="N20" s="1">
        <v>1.655241632384886</v>
      </c>
    </row>
    <row r="21" spans="2:14" x14ac:dyDescent="0.4">
      <c r="B21">
        <v>3</v>
      </c>
      <c r="C21">
        <v>2000</v>
      </c>
      <c r="D21" t="s">
        <v>16</v>
      </c>
      <c r="E21" s="1">
        <v>1.7614683501328094</v>
      </c>
      <c r="F21" s="1">
        <v>1.7370066622893012</v>
      </c>
      <c r="G21" s="1">
        <v>1.7019515097743336</v>
      </c>
      <c r="H21" s="1">
        <v>1.7533258373817697</v>
      </c>
      <c r="I21" s="1">
        <v>1.6211999844421037</v>
      </c>
      <c r="J21" s="1">
        <v>1.7225210814862637</v>
      </c>
      <c r="K21" s="1">
        <v>1.7722046569336285</v>
      </c>
      <c r="L21" s="1">
        <v>1.692982519714578</v>
      </c>
      <c r="M21" s="1">
        <v>1.661706648932562</v>
      </c>
      <c r="N21" s="1">
        <v>1.7179030746500814</v>
      </c>
    </row>
    <row r="22" spans="2:14" x14ac:dyDescent="0.4">
      <c r="B22">
        <v>4</v>
      </c>
      <c r="C22">
        <v>2000</v>
      </c>
      <c r="D22" t="s">
        <v>16</v>
      </c>
      <c r="E22" s="1">
        <v>1.7670242443229214</v>
      </c>
      <c r="F22" s="1">
        <v>1.7574642875364843</v>
      </c>
      <c r="G22" s="1">
        <v>1.7179350048303612</v>
      </c>
      <c r="H22" s="1">
        <v>1.7886105211157544</v>
      </c>
      <c r="I22" s="1">
        <v>1.6470400094985964</v>
      </c>
      <c r="J22" s="1">
        <v>1.7338775461222851</v>
      </c>
      <c r="K22" s="1">
        <v>1.7959030469258621</v>
      </c>
      <c r="L22" s="1">
        <v>1.7018734141241139</v>
      </c>
      <c r="M22" s="1">
        <v>1.6796717949402649</v>
      </c>
      <c r="N22" s="1">
        <v>1.7351181670998981</v>
      </c>
    </row>
    <row r="23" spans="2:14" x14ac:dyDescent="0.4">
      <c r="B23">
        <v>5</v>
      </c>
      <c r="C23">
        <v>2000</v>
      </c>
      <c r="D23" t="s">
        <v>16</v>
      </c>
      <c r="E23" s="1">
        <v>1.8044439001781185</v>
      </c>
      <c r="F23" s="1">
        <v>1.8066971404211865</v>
      </c>
      <c r="G23" s="1">
        <v>1.7936865939307456</v>
      </c>
      <c r="H23" s="1">
        <v>1.8425305366516114</v>
      </c>
      <c r="I23" s="1">
        <v>1.6965454545888035</v>
      </c>
      <c r="J23" s="1">
        <v>1.7842368673345896</v>
      </c>
      <c r="K23" s="1">
        <v>1.848852188690848</v>
      </c>
      <c r="L23" s="1">
        <v>1.7893942855653311</v>
      </c>
      <c r="M23" s="1">
        <v>1.7309777710172858</v>
      </c>
      <c r="N23" s="1">
        <v>1.7933357796225291</v>
      </c>
    </row>
    <row r="24" spans="2:14" x14ac:dyDescent="0.4">
      <c r="B24">
        <v>6</v>
      </c>
      <c r="C24">
        <v>2000</v>
      </c>
      <c r="D24" t="s">
        <v>16</v>
      </c>
      <c r="E24" s="1">
        <v>1.5179253077205219</v>
      </c>
      <c r="F24" s="1">
        <v>1.5481116692225136</v>
      </c>
      <c r="G24" s="1">
        <v>1.4965166635811327</v>
      </c>
      <c r="H24" s="1">
        <v>1.573835525073503</v>
      </c>
      <c r="I24" s="1">
        <v>1.5311499919210161</v>
      </c>
      <c r="J24" s="1">
        <v>1.5204719133573037</v>
      </c>
      <c r="K24" s="1">
        <v>1.5998640885719881</v>
      </c>
      <c r="L24" s="1">
        <v>1.6002355955414851</v>
      </c>
      <c r="M24" s="1">
        <v>1.5492861846397668</v>
      </c>
      <c r="N24" s="1">
        <v>1.5403249953307359</v>
      </c>
    </row>
    <row r="25" spans="2:14" x14ac:dyDescent="0.4">
      <c r="B25">
        <v>7</v>
      </c>
      <c r="C25">
        <v>2000</v>
      </c>
      <c r="D25" t="s">
        <v>16</v>
      </c>
      <c r="E25" s="1">
        <v>1.3473435884866949</v>
      </c>
      <c r="F25" s="1">
        <v>1.3459933280944822</v>
      </c>
      <c r="G25" s="1">
        <v>1.3081165031321995</v>
      </c>
      <c r="H25" s="1">
        <v>1.3700764740214628</v>
      </c>
      <c r="I25" s="1">
        <v>1.4591294001130506</v>
      </c>
      <c r="J25" s="1">
        <v>1.3592222167385952</v>
      </c>
      <c r="K25" s="1">
        <v>1.4187157750129704</v>
      </c>
      <c r="L25" s="1">
        <v>1.439896771984716</v>
      </c>
      <c r="M25" s="1">
        <v>1.4667777683999812</v>
      </c>
      <c r="N25" s="1">
        <v>1.372521344195591</v>
      </c>
    </row>
    <row r="26" spans="2:14" x14ac:dyDescent="0.4">
      <c r="B26">
        <v>8</v>
      </c>
      <c r="C26">
        <v>2000</v>
      </c>
      <c r="D26" t="s">
        <v>16</v>
      </c>
      <c r="E26" s="1">
        <v>1.3267458354433377</v>
      </c>
      <c r="F26" s="1">
        <v>1.2997297274099808</v>
      </c>
      <c r="G26" s="1">
        <v>1.298806244507432</v>
      </c>
      <c r="H26" s="1">
        <v>1.328260004520416</v>
      </c>
      <c r="I26" s="1">
        <v>1.3601333385422116</v>
      </c>
      <c r="J26" s="1">
        <v>1.3274022414443196</v>
      </c>
      <c r="K26" s="1">
        <v>1.3162333319584538</v>
      </c>
      <c r="L26" s="1">
        <v>1.4305364749010869</v>
      </c>
      <c r="M26" s="1">
        <v>1.4025166630744934</v>
      </c>
      <c r="N26" s="1">
        <v>1.3370403068209491</v>
      </c>
    </row>
    <row r="27" spans="2:14" x14ac:dyDescent="0.4">
      <c r="B27">
        <v>9</v>
      </c>
      <c r="C27">
        <v>2000</v>
      </c>
      <c r="D27" t="s">
        <v>18</v>
      </c>
      <c r="E27" s="1">
        <v>1.429866668618756</v>
      </c>
      <c r="F27" s="1">
        <v>1.346891659001509</v>
      </c>
      <c r="G27" s="1">
        <v>1.4228888842794625</v>
      </c>
      <c r="H27" s="1">
        <v>1.3571492970829291</v>
      </c>
      <c r="I27" s="1">
        <v>1.3916000092730814</v>
      </c>
      <c r="J27" s="1">
        <v>1.3844361056884129</v>
      </c>
      <c r="K27" s="1">
        <v>1.3593263155535649</v>
      </c>
      <c r="L27" s="1">
        <v>1.474523525027668</v>
      </c>
      <c r="M27" s="1">
        <v>1.4370769292880334</v>
      </c>
      <c r="N27" s="1">
        <v>1.4021676981040743</v>
      </c>
    </row>
    <row r="28" spans="2:14" x14ac:dyDescent="0.4">
      <c r="B28">
        <v>10</v>
      </c>
      <c r="C28">
        <v>2000</v>
      </c>
      <c r="D28" t="s">
        <v>18</v>
      </c>
      <c r="E28" s="1">
        <v>1.6660790637482044</v>
      </c>
      <c r="F28" s="1">
        <v>1.5274666647116337</v>
      </c>
      <c r="G28" s="1">
        <v>1.6498138644907734</v>
      </c>
      <c r="H28" s="1">
        <v>1.5389562491327531</v>
      </c>
      <c r="I28" s="1">
        <v>1.6221333272529377</v>
      </c>
      <c r="J28" s="1">
        <v>1.5990513442335901</v>
      </c>
      <c r="K28" s="1">
        <v>1.5846599817275999</v>
      </c>
      <c r="L28" s="1">
        <v>1.718151506149407</v>
      </c>
      <c r="M28" s="1">
        <v>1.6661538374729652</v>
      </c>
      <c r="N28" s="1">
        <v>1.625658563686885</v>
      </c>
    </row>
    <row r="29" spans="2:14" x14ac:dyDescent="0.4">
      <c r="B29">
        <v>11</v>
      </c>
      <c r="C29">
        <v>2000</v>
      </c>
      <c r="D29" t="s">
        <v>18</v>
      </c>
      <c r="E29" s="1">
        <v>1.7948901922095062</v>
      </c>
      <c r="F29" s="1">
        <v>1.7019555595186024</v>
      </c>
      <c r="G29" s="1">
        <v>1.7793815155990982</v>
      </c>
      <c r="H29" s="1">
        <v>1.7262926770419613</v>
      </c>
      <c r="I29" s="1">
        <v>1.7430325552474628</v>
      </c>
      <c r="J29" s="1">
        <v>1.7488256641887725</v>
      </c>
      <c r="K29" s="1">
        <v>1.7896666626135502</v>
      </c>
      <c r="L29" s="1">
        <v>1.8124149525276971</v>
      </c>
      <c r="M29" s="1">
        <v>1.7803333252668392</v>
      </c>
      <c r="N29" s="1">
        <v>1.7672706761525017</v>
      </c>
    </row>
    <row r="30" spans="2:14" x14ac:dyDescent="0.4">
      <c r="B30">
        <v>12</v>
      </c>
      <c r="C30">
        <v>2000</v>
      </c>
      <c r="D30" t="s">
        <v>18</v>
      </c>
      <c r="E30" s="1">
        <v>1.9198635395835431</v>
      </c>
      <c r="F30" s="1">
        <v>1.8118509732040704</v>
      </c>
      <c r="G30" s="1">
        <v>1.9146490546892274</v>
      </c>
      <c r="H30" s="1">
        <v>1.8334492825079658</v>
      </c>
      <c r="I30" s="1">
        <v>1.802521217953075</v>
      </c>
      <c r="J30" s="1">
        <v>1.8336925206541204</v>
      </c>
      <c r="K30" s="1">
        <v>1.9140210622235352</v>
      </c>
      <c r="L30" s="1">
        <v>1.884757587403963</v>
      </c>
      <c r="M30" s="1">
        <v>1.8776258114845517</v>
      </c>
      <c r="N30" s="1">
        <v>1.8680875444183715</v>
      </c>
    </row>
    <row r="31" spans="2:14" x14ac:dyDescent="0.4">
      <c r="B31">
        <v>1</v>
      </c>
      <c r="C31">
        <v>2001</v>
      </c>
      <c r="D31" t="s">
        <v>18</v>
      </c>
      <c r="E31" s="1">
        <v>1.959401980485066</v>
      </c>
      <c r="F31" s="1">
        <v>1.8606898646423777</v>
      </c>
      <c r="G31" s="1">
        <v>1.9478835783787627</v>
      </c>
      <c r="H31" s="1">
        <v>1.8849826183008112</v>
      </c>
      <c r="I31" s="1">
        <v>1.8278666621162771</v>
      </c>
      <c r="J31" s="1">
        <v>1.8819763545067079</v>
      </c>
      <c r="K31" s="1">
        <v>1.9471200156211852</v>
      </c>
      <c r="L31" s="1">
        <v>1.9237060331436524</v>
      </c>
      <c r="M31" s="1">
        <v>1.8996249934037532</v>
      </c>
      <c r="N31" s="1">
        <v>1.9077585143332156</v>
      </c>
    </row>
    <row r="32" spans="2:14" x14ac:dyDescent="0.4">
      <c r="B32">
        <v>2</v>
      </c>
      <c r="C32">
        <v>2001</v>
      </c>
      <c r="D32" t="s">
        <v>18</v>
      </c>
      <c r="E32" s="1">
        <v>1.9149405634081038</v>
      </c>
      <c r="F32" s="1">
        <v>1.8418382964235669</v>
      </c>
      <c r="G32" s="1">
        <v>1.9055319988727573</v>
      </c>
      <c r="H32" s="1">
        <v>1.8531389741574298</v>
      </c>
      <c r="I32" s="1">
        <v>1.7964121283906878</v>
      </c>
      <c r="J32" s="1">
        <v>1.849262171500438</v>
      </c>
      <c r="K32" s="1">
        <v>1.9182800143957153</v>
      </c>
      <c r="L32" s="1">
        <v>1.8832300037145615</v>
      </c>
      <c r="M32" s="1">
        <v>1.8446181904185901</v>
      </c>
      <c r="N32" s="1">
        <v>1.8714969661712646</v>
      </c>
    </row>
    <row r="33" spans="2:14" x14ac:dyDescent="0.4">
      <c r="B33">
        <v>3</v>
      </c>
      <c r="C33">
        <v>2001</v>
      </c>
      <c r="D33" t="s">
        <v>18</v>
      </c>
      <c r="E33" s="1">
        <v>1.8640888879696529</v>
      </c>
      <c r="F33" s="1">
        <v>1.8015846197421739</v>
      </c>
      <c r="G33" s="1">
        <v>1.8439619064331054</v>
      </c>
      <c r="H33" s="1">
        <v>1.8223249912261965</v>
      </c>
      <c r="I33" s="1">
        <v>1.7862400088991448</v>
      </c>
      <c r="J33" s="1">
        <v>1.8210944458842278</v>
      </c>
      <c r="K33" s="1">
        <v>1.8767179678647943</v>
      </c>
      <c r="L33" s="1">
        <v>1.8551526414720627</v>
      </c>
      <c r="M33" s="1">
        <v>1.8189000129699706</v>
      </c>
      <c r="N33" s="1">
        <v>1.8338711360615025</v>
      </c>
    </row>
    <row r="34" spans="2:14" x14ac:dyDescent="0.4">
      <c r="B34">
        <v>4</v>
      </c>
      <c r="C34">
        <v>2001</v>
      </c>
      <c r="D34" t="s">
        <v>18</v>
      </c>
      <c r="E34" s="1">
        <v>1.8278049975633617</v>
      </c>
      <c r="F34" s="1">
        <v>1.7776560020446774</v>
      </c>
      <c r="G34" s="1">
        <v>1.8117960761575138</v>
      </c>
      <c r="H34" s="1">
        <v>1.8129753396935659</v>
      </c>
      <c r="I34" s="1">
        <v>1.7509882344919105</v>
      </c>
      <c r="J34" s="1">
        <v>1.7755328928864238</v>
      </c>
      <c r="K34" s="1">
        <v>1.847222238779068</v>
      </c>
      <c r="L34" s="1">
        <v>1.8176551783221888</v>
      </c>
      <c r="M34" s="1">
        <v>1.7868399947881695</v>
      </c>
      <c r="N34" s="1">
        <v>1.8010064537440944</v>
      </c>
    </row>
    <row r="35" spans="2:14" x14ac:dyDescent="0.4">
      <c r="B35">
        <v>5</v>
      </c>
      <c r="C35">
        <v>2001</v>
      </c>
      <c r="D35" t="s">
        <v>18</v>
      </c>
      <c r="E35" s="1">
        <v>1.7697696950700548</v>
      </c>
      <c r="F35" s="1">
        <v>1.69470163446958</v>
      </c>
      <c r="G35" s="1">
        <v>1.771381508402464</v>
      </c>
      <c r="H35" s="1">
        <v>1.7297348373391659</v>
      </c>
      <c r="I35" s="1">
        <v>1.6525599896907799</v>
      </c>
      <c r="J35" s="1">
        <v>1.6883809459272519</v>
      </c>
      <c r="K35" s="1">
        <v>1.7703234109472721</v>
      </c>
      <c r="L35" s="1">
        <v>1.7087675622991614</v>
      </c>
      <c r="M35" s="1">
        <v>1.7042956404064007</v>
      </c>
      <c r="N35" s="1">
        <v>1.7226057391934626</v>
      </c>
    </row>
    <row r="36" spans="2:14" x14ac:dyDescent="0.4">
      <c r="B36">
        <v>6</v>
      </c>
      <c r="C36">
        <v>2001</v>
      </c>
      <c r="D36" t="s">
        <v>18</v>
      </c>
      <c r="E36" s="1">
        <v>1.702943589442816</v>
      </c>
      <c r="F36" s="1">
        <v>1.7034933328628539</v>
      </c>
      <c r="G36" s="1">
        <v>1.699706417704941</v>
      </c>
      <c r="H36" s="1">
        <v>1.7083649112467176</v>
      </c>
      <c r="I36" s="1">
        <v>1.6679764705545763</v>
      </c>
      <c r="J36" s="1">
        <v>1.66935999472936</v>
      </c>
      <c r="K36" s="1">
        <v>1.7441400080919265</v>
      </c>
      <c r="L36" s="1">
        <v>1.7094681249870045</v>
      </c>
      <c r="M36" s="1">
        <v>1.7061999982053586</v>
      </c>
      <c r="N36" s="1">
        <v>1.6968315928279882</v>
      </c>
    </row>
    <row r="37" spans="2:14" x14ac:dyDescent="0.4">
      <c r="B37">
        <v>7</v>
      </c>
      <c r="C37">
        <v>2001</v>
      </c>
      <c r="D37" t="s">
        <v>18</v>
      </c>
      <c r="E37" s="1">
        <v>1.8095152981141034</v>
      </c>
      <c r="F37" s="1">
        <v>1.7464285705770763</v>
      </c>
      <c r="G37" s="1">
        <v>1.7981490947983481</v>
      </c>
      <c r="H37" s="1">
        <v>1.8150089534360967</v>
      </c>
      <c r="I37" s="1">
        <v>1.8188799994332456</v>
      </c>
      <c r="J37" s="1">
        <v>1.822750345591841</v>
      </c>
      <c r="K37" s="1">
        <v>1.737466659301367</v>
      </c>
      <c r="L37" s="1">
        <v>1.8551294144462134</v>
      </c>
      <c r="M37" s="1">
        <v>1.8772682998238537</v>
      </c>
      <c r="N37" s="1">
        <v>1.8149379542493445</v>
      </c>
    </row>
    <row r="38" spans="2:14" x14ac:dyDescent="0.4">
      <c r="B38">
        <v>8</v>
      </c>
      <c r="C38">
        <v>2001</v>
      </c>
      <c r="D38" t="s">
        <v>18</v>
      </c>
      <c r="E38" s="1">
        <v>1.8352852011168446</v>
      </c>
      <c r="F38" s="1">
        <v>1.8129025758841106</v>
      </c>
      <c r="G38" s="1">
        <v>1.8187060618039332</v>
      </c>
      <c r="H38" s="1">
        <v>1.8263905847773829</v>
      </c>
      <c r="I38" s="1">
        <v>1.805674425391264</v>
      </c>
      <c r="J38" s="1">
        <v>1.8547916722794371</v>
      </c>
      <c r="K38" s="1">
        <v>1.7596640038490294</v>
      </c>
      <c r="L38" s="1">
        <v>1.8843272696841846</v>
      </c>
      <c r="M38" s="1">
        <v>1.8596444505232352</v>
      </c>
      <c r="N38" s="1">
        <v>1.8372329687573665</v>
      </c>
    </row>
    <row r="39" spans="2:14" x14ac:dyDescent="0.4">
      <c r="B39">
        <v>9</v>
      </c>
      <c r="C39">
        <v>2001</v>
      </c>
      <c r="D39" t="s">
        <v>20</v>
      </c>
      <c r="E39" s="1">
        <v>1.8480050654350957</v>
      </c>
      <c r="F39" s="1">
        <v>1.8248222304715052</v>
      </c>
      <c r="G39" s="1">
        <v>1.8022417589858337</v>
      </c>
      <c r="H39" s="1">
        <v>1.8084062486886978</v>
      </c>
      <c r="I39" s="1">
        <v>1.7671333352724712</v>
      </c>
      <c r="J39" s="1">
        <v>1.8378210577525591</v>
      </c>
      <c r="K39" s="1">
        <v>1.7703800052404399</v>
      </c>
      <c r="L39" s="1">
        <v>1.8456430165998396</v>
      </c>
      <c r="M39" s="1">
        <v>1.8103902456237042</v>
      </c>
      <c r="N39" s="1">
        <v>1.8213284843707387</v>
      </c>
    </row>
    <row r="40" spans="2:14" x14ac:dyDescent="0.4">
      <c r="B40">
        <v>10</v>
      </c>
      <c r="C40">
        <v>2001</v>
      </c>
      <c r="D40" t="s">
        <v>20</v>
      </c>
      <c r="E40" s="1">
        <v>1.8088785120259938</v>
      </c>
      <c r="F40" s="1">
        <v>1.7491647180388958</v>
      </c>
      <c r="G40" s="1">
        <v>1.764090227005177</v>
      </c>
      <c r="H40" s="1">
        <v>1.7418843392866208</v>
      </c>
      <c r="I40" s="1">
        <v>1.7329818037423224</v>
      </c>
      <c r="J40" s="1">
        <v>1.7855504836354936</v>
      </c>
      <c r="K40" s="1">
        <v>1.7342749958237009</v>
      </c>
      <c r="L40" s="1">
        <v>1.8381299187994413</v>
      </c>
      <c r="M40" s="1">
        <v>1.7779849115407695</v>
      </c>
      <c r="N40" s="1">
        <v>1.7804323318352602</v>
      </c>
    </row>
    <row r="41" spans="2:14" x14ac:dyDescent="0.4">
      <c r="B41">
        <v>11</v>
      </c>
      <c r="C41">
        <v>2001</v>
      </c>
      <c r="D41" t="s">
        <v>20</v>
      </c>
      <c r="E41" s="1">
        <v>1.8215707409672621</v>
      </c>
      <c r="F41" s="1">
        <v>1.759631583565161</v>
      </c>
      <c r="G41" s="1">
        <v>1.7776936191193602</v>
      </c>
      <c r="H41" s="1">
        <v>1.7526705861091616</v>
      </c>
      <c r="I41" s="1">
        <v>1.7132499814033513</v>
      </c>
      <c r="J41" s="1">
        <v>1.773985545319247</v>
      </c>
      <c r="K41" s="1">
        <v>1.729869985580444</v>
      </c>
      <c r="L41" s="1">
        <v>1.806799995488134</v>
      </c>
      <c r="M41" s="1">
        <v>1.7620216221422762</v>
      </c>
      <c r="N41" s="1">
        <v>1.7754757763436122</v>
      </c>
    </row>
    <row r="42" spans="2:14" x14ac:dyDescent="0.4">
      <c r="B42">
        <v>12</v>
      </c>
      <c r="C42">
        <v>2001</v>
      </c>
      <c r="D42" t="s">
        <v>20</v>
      </c>
      <c r="E42" s="1">
        <v>1.8492873564533803</v>
      </c>
      <c r="F42" s="1">
        <v>1.8217176549574894</v>
      </c>
      <c r="G42" s="1">
        <v>1.803513210899425</v>
      </c>
      <c r="H42" s="1">
        <v>1.7925415259141182</v>
      </c>
      <c r="I42" s="1">
        <v>1.7486057213374542</v>
      </c>
      <c r="J42" s="1">
        <v>1.7887563618746671</v>
      </c>
      <c r="K42" s="1">
        <v>1.8008102728770325</v>
      </c>
      <c r="L42" s="1">
        <v>1.7999663164741115</v>
      </c>
      <c r="M42" s="1">
        <v>1.7888097646759782</v>
      </c>
      <c r="N42" s="1">
        <v>1.8012437793625884</v>
      </c>
    </row>
    <row r="43" spans="2:14" x14ac:dyDescent="0.4">
      <c r="B43">
        <v>1</v>
      </c>
      <c r="C43">
        <v>2002</v>
      </c>
      <c r="D43" t="s">
        <v>20</v>
      </c>
      <c r="E43" s="1">
        <v>1.8042541998569099</v>
      </c>
      <c r="F43" s="1">
        <v>1.813771420595597</v>
      </c>
      <c r="G43" s="1">
        <v>1.7711774206930591</v>
      </c>
      <c r="H43" s="1">
        <v>1.7798999888556344</v>
      </c>
      <c r="I43" s="1">
        <v>1.7075377702713015</v>
      </c>
      <c r="J43" s="1">
        <v>1.7669760758796949</v>
      </c>
      <c r="K43" s="1">
        <v>1.8026333426435786</v>
      </c>
      <c r="L43" s="1">
        <v>1.7660385966300967</v>
      </c>
      <c r="M43" s="1">
        <v>1.7481963677839796</v>
      </c>
      <c r="N43" s="1">
        <v>1.773904668785141</v>
      </c>
    </row>
    <row r="44" spans="2:14" x14ac:dyDescent="0.4">
      <c r="B44">
        <v>2</v>
      </c>
      <c r="C44">
        <v>2002</v>
      </c>
      <c r="D44" t="s">
        <v>20</v>
      </c>
      <c r="E44" s="1">
        <v>1.7773956630540937</v>
      </c>
      <c r="F44" s="1">
        <v>1.770263418918703</v>
      </c>
      <c r="G44" s="1">
        <v>1.7460792458282326</v>
      </c>
      <c r="H44" s="1">
        <v>1.7680888819316074</v>
      </c>
      <c r="I44" s="1">
        <v>1.6618742874690458</v>
      </c>
      <c r="J44" s="1">
        <v>1.7345656657360013</v>
      </c>
      <c r="K44" s="1">
        <v>1.7585435891762757</v>
      </c>
      <c r="L44" s="1">
        <v>1.7340255354313143</v>
      </c>
      <c r="M44" s="1">
        <v>1.7078454386104234</v>
      </c>
      <c r="N44" s="1">
        <v>1.7432052678978112</v>
      </c>
    </row>
    <row r="45" spans="2:14" x14ac:dyDescent="0.4">
      <c r="B45">
        <v>3</v>
      </c>
      <c r="C45">
        <v>2002</v>
      </c>
      <c r="D45" t="s">
        <v>20</v>
      </c>
      <c r="E45" s="1">
        <v>1.7945333392847149</v>
      </c>
      <c r="F45" s="1">
        <v>1.7997818264094265</v>
      </c>
      <c r="G45" s="1">
        <v>1.7707960839365047</v>
      </c>
      <c r="H45" s="1">
        <v>1.7754749935120346</v>
      </c>
      <c r="I45" s="1">
        <v>1.6635000010331473</v>
      </c>
      <c r="J45" s="1">
        <v>1.7213704056993744</v>
      </c>
      <c r="K45" s="1">
        <v>1.7240922909516554</v>
      </c>
      <c r="L45" s="1">
        <v>1.7270000086890327</v>
      </c>
      <c r="M45" s="1">
        <v>1.7101636285131627</v>
      </c>
      <c r="N45" s="1">
        <v>1.7453827371909505</v>
      </c>
    </row>
    <row r="46" spans="2:14" x14ac:dyDescent="0.4">
      <c r="B46">
        <v>4</v>
      </c>
      <c r="C46">
        <v>2002</v>
      </c>
      <c r="D46" t="s">
        <v>20</v>
      </c>
      <c r="E46" s="1">
        <v>1.7129752716321627</v>
      </c>
      <c r="F46" s="1">
        <v>1.7397909056056635</v>
      </c>
      <c r="G46" s="1">
        <v>1.6990359938144681</v>
      </c>
      <c r="H46" s="1">
        <v>1.7360722339815569</v>
      </c>
      <c r="I46" s="1">
        <v>1.6131085736410955</v>
      </c>
      <c r="J46" s="1">
        <v>1.6648567999608419</v>
      </c>
      <c r="K46" s="1">
        <v>1.693466651134002</v>
      </c>
      <c r="L46" s="1">
        <v>1.6691391234812536</v>
      </c>
      <c r="M46" s="1">
        <v>1.6575428644816084</v>
      </c>
      <c r="N46" s="1">
        <v>1.6876082076005572</v>
      </c>
    </row>
    <row r="47" spans="2:14" x14ac:dyDescent="0.4">
      <c r="B47">
        <v>5</v>
      </c>
      <c r="C47">
        <v>2002</v>
      </c>
      <c r="D47" t="s">
        <v>20</v>
      </c>
      <c r="E47" s="1">
        <v>1.7393285578915054</v>
      </c>
      <c r="F47" s="1">
        <v>1.7686981721357866</v>
      </c>
      <c r="G47" s="1">
        <v>1.7202170551285263</v>
      </c>
      <c r="H47" s="1">
        <v>1.7895272685722872</v>
      </c>
      <c r="I47" s="1">
        <v>1.6407090858979656</v>
      </c>
      <c r="J47" s="1">
        <v>1.7065901990030325</v>
      </c>
      <c r="K47" s="1">
        <v>1.6838719844818115</v>
      </c>
      <c r="L47" s="1">
        <v>1.6904103457927704</v>
      </c>
      <c r="M47" s="1">
        <v>1.6944692295331227</v>
      </c>
      <c r="N47" s="1">
        <v>1.717880938053131</v>
      </c>
    </row>
    <row r="48" spans="2:14" x14ac:dyDescent="0.4">
      <c r="B48">
        <v>6</v>
      </c>
      <c r="C48">
        <v>2002</v>
      </c>
      <c r="D48" t="s">
        <v>20</v>
      </c>
      <c r="E48" s="1">
        <v>1.7923499928279356</v>
      </c>
      <c r="F48" s="1">
        <v>1.8141818154941909</v>
      </c>
      <c r="G48" s="1">
        <v>1.7740857199746736</v>
      </c>
      <c r="H48" s="1">
        <v>1.8478864818005944</v>
      </c>
      <c r="I48" s="1">
        <v>1.716444432735442</v>
      </c>
      <c r="J48" s="1">
        <v>1.757526626953712</v>
      </c>
      <c r="K48" s="1">
        <v>1.7390799850225449</v>
      </c>
      <c r="L48" s="1">
        <v>1.7525581467983335</v>
      </c>
      <c r="M48" s="1">
        <v>1.7547636275941672</v>
      </c>
      <c r="N48" s="1">
        <v>1.7738756975474519</v>
      </c>
    </row>
    <row r="49" spans="2:14" x14ac:dyDescent="0.4">
      <c r="B49">
        <v>7</v>
      </c>
      <c r="C49">
        <v>2002</v>
      </c>
      <c r="D49" t="s">
        <v>20</v>
      </c>
      <c r="E49" s="1">
        <v>2.0458577215271512</v>
      </c>
      <c r="F49" s="1">
        <v>2.0417381741783833</v>
      </c>
      <c r="G49" s="1">
        <v>2.0370519593006042</v>
      </c>
      <c r="H49" s="1">
        <v>2.0876989121078173</v>
      </c>
      <c r="I49" s="1">
        <v>1.9729510943094897</v>
      </c>
      <c r="J49" s="1">
        <v>1.9867575100037902</v>
      </c>
      <c r="K49" s="1">
        <v>1.9541019692140464</v>
      </c>
      <c r="L49" s="1">
        <v>1.9744482595345068</v>
      </c>
      <c r="M49" s="1">
        <v>2.0084692377310538</v>
      </c>
      <c r="N49" s="1">
        <v>2.0141308458941771</v>
      </c>
    </row>
    <row r="50" spans="2:14" x14ac:dyDescent="0.4">
      <c r="B50">
        <v>8</v>
      </c>
      <c r="C50">
        <v>2002</v>
      </c>
      <c r="D50" t="s">
        <v>20</v>
      </c>
      <c r="E50" s="1">
        <v>2.3940880028406779</v>
      </c>
      <c r="F50" s="1">
        <v>2.3757714316958478</v>
      </c>
      <c r="G50" s="1">
        <v>2.4371771267482214</v>
      </c>
      <c r="H50" s="1">
        <v>2.4300918740195199</v>
      </c>
      <c r="I50" s="1">
        <v>2.3325677610212754</v>
      </c>
      <c r="J50" s="1">
        <v>2.3135854148616395</v>
      </c>
      <c r="K50" s="1">
        <v>2.2776761878104432</v>
      </c>
      <c r="L50" s="1">
        <v>2.3093066745334196</v>
      </c>
      <c r="M50" s="1">
        <v>2.3645729889740816</v>
      </c>
      <c r="N50" s="1">
        <v>2.3619045858145697</v>
      </c>
    </row>
    <row r="51" spans="2:14" x14ac:dyDescent="0.4">
      <c r="B51">
        <v>9</v>
      </c>
      <c r="C51">
        <v>2002</v>
      </c>
      <c r="D51" t="s">
        <v>22</v>
      </c>
      <c r="E51" s="1">
        <v>2.5625112688304572</v>
      </c>
      <c r="F51" s="1">
        <v>2.5151589833773094</v>
      </c>
      <c r="G51" s="1">
        <v>2.5957296380290278</v>
      </c>
      <c r="H51" s="1">
        <v>2.5510888861285315</v>
      </c>
      <c r="I51" s="1">
        <v>2.511672735214233</v>
      </c>
      <c r="J51" s="1">
        <v>2.5090897922613182</v>
      </c>
      <c r="K51" s="1">
        <v>2.4605756271176222</v>
      </c>
      <c r="L51" s="1">
        <v>2.4733956689419956</v>
      </c>
      <c r="M51" s="1">
        <v>2.5367473803068465</v>
      </c>
      <c r="N51" s="1">
        <v>2.530580266110309</v>
      </c>
    </row>
    <row r="52" spans="2:14" x14ac:dyDescent="0.4">
      <c r="B52">
        <v>10</v>
      </c>
      <c r="C52">
        <v>2002</v>
      </c>
      <c r="D52" t="s">
        <v>22</v>
      </c>
      <c r="E52" s="1">
        <v>2.4548842254437901</v>
      </c>
      <c r="F52" s="1">
        <v>2.4048720026016235</v>
      </c>
      <c r="G52" s="1">
        <v>2.4884366406739211</v>
      </c>
      <c r="H52" s="1">
        <v>2.4395999984538297</v>
      </c>
      <c r="I52" s="1">
        <v>2.3496199965476992</v>
      </c>
      <c r="J52" s="1">
        <v>2.4138574986322689</v>
      </c>
      <c r="K52" s="1">
        <v>2.3596727111122826</v>
      </c>
      <c r="L52" s="1">
        <v>2.3515408536662226</v>
      </c>
      <c r="M52" s="1">
        <v>2.3973666876554489</v>
      </c>
      <c r="N52" s="1">
        <v>2.4200717557336868</v>
      </c>
    </row>
    <row r="53" spans="2:14" x14ac:dyDescent="0.4">
      <c r="B53">
        <v>11</v>
      </c>
      <c r="C53">
        <v>2002</v>
      </c>
      <c r="D53" t="s">
        <v>22</v>
      </c>
      <c r="E53" s="1">
        <v>2.4675248405277328</v>
      </c>
      <c r="F53" s="1">
        <v>2.4045538352085991</v>
      </c>
      <c r="G53" s="1">
        <v>2.4685921785878202</v>
      </c>
      <c r="H53" s="1">
        <v>2.4270506572723387</v>
      </c>
      <c r="I53" s="1">
        <v>2.374453337987263</v>
      </c>
      <c r="J53" s="1">
        <v>2.4212183623897787</v>
      </c>
      <c r="K53" s="1">
        <v>2.4017091014168481</v>
      </c>
      <c r="L53" s="1">
        <v>2.3553608552269316</v>
      </c>
      <c r="M53" s="1">
        <v>2.3961749896407136</v>
      </c>
      <c r="N53" s="1">
        <v>2.4243773390024863</v>
      </c>
    </row>
    <row r="54" spans="2:14" x14ac:dyDescent="0.4">
      <c r="B54">
        <v>12</v>
      </c>
      <c r="C54">
        <v>2002</v>
      </c>
      <c r="D54" t="s">
        <v>22</v>
      </c>
      <c r="E54" s="1">
        <v>2.3845945902772852</v>
      </c>
      <c r="F54" s="1">
        <v>2.3801399588584897</v>
      </c>
      <c r="G54" s="1">
        <v>2.3826452831052385</v>
      </c>
      <c r="H54" s="1">
        <v>2.3915828534535</v>
      </c>
      <c r="I54" s="1">
        <v>2.3072133461634317</v>
      </c>
      <c r="J54" s="1">
        <v>2.365679573638277</v>
      </c>
      <c r="K54" s="1">
        <v>2.3344930105431128</v>
      </c>
      <c r="L54" s="1">
        <v>2.299653299649556</v>
      </c>
      <c r="M54" s="1">
        <v>2.3382399967738547</v>
      </c>
      <c r="N54" s="1">
        <v>2.3616844524900276</v>
      </c>
    </row>
    <row r="55" spans="2:14" x14ac:dyDescent="0.4">
      <c r="B55">
        <v>1</v>
      </c>
      <c r="C55">
        <v>2003</v>
      </c>
      <c r="D55" t="s">
        <v>22</v>
      </c>
      <c r="E55" s="1">
        <v>2.3191307230368672</v>
      </c>
      <c r="F55" s="1">
        <v>2.3268839836120607</v>
      </c>
      <c r="G55" s="1">
        <v>2.3028552271070932</v>
      </c>
      <c r="H55" s="1">
        <v>2.3462484259354439</v>
      </c>
      <c r="I55" s="1">
        <v>2.2522421196887366</v>
      </c>
      <c r="J55" s="1">
        <v>2.3007341663042697</v>
      </c>
      <c r="K55" s="1">
        <v>2.2561207537381156</v>
      </c>
      <c r="L55" s="1">
        <v>2.2428000056952762</v>
      </c>
      <c r="M55" s="1">
        <v>2.2895191476700147</v>
      </c>
      <c r="N55" s="1">
        <v>2.2983543962143145</v>
      </c>
    </row>
    <row r="56" spans="2:14" x14ac:dyDescent="0.4">
      <c r="B56">
        <v>2</v>
      </c>
      <c r="C56">
        <v>2003</v>
      </c>
      <c r="D56" t="s">
        <v>22</v>
      </c>
      <c r="E56" s="1">
        <v>2.2830553733385521</v>
      </c>
      <c r="F56" s="1">
        <v>2.2793199956417092</v>
      </c>
      <c r="G56" s="1">
        <v>2.261924216621801</v>
      </c>
      <c r="H56" s="1">
        <v>2.3134849365443397</v>
      </c>
      <c r="I56" s="1">
        <v>2.2314875200390816</v>
      </c>
      <c r="J56" s="1">
        <v>2.2766630481118741</v>
      </c>
      <c r="K56" s="1">
        <v>2.248219984769821</v>
      </c>
      <c r="L56" s="1">
        <v>2.2518561823984209</v>
      </c>
      <c r="M56" s="1">
        <v>2.2846700131893152</v>
      </c>
      <c r="N56" s="1">
        <v>2.2735568477899704</v>
      </c>
    </row>
    <row r="57" spans="2:14" x14ac:dyDescent="0.4">
      <c r="B57">
        <v>3</v>
      </c>
      <c r="C57">
        <v>2003</v>
      </c>
      <c r="D57" t="s">
        <v>22</v>
      </c>
      <c r="E57" s="1">
        <v>2.130792213724805</v>
      </c>
      <c r="F57" s="1">
        <v>2.1806051242045865</v>
      </c>
      <c r="G57" s="1">
        <v>2.1241676251093544</v>
      </c>
      <c r="H57" s="1">
        <v>2.2295176562140973</v>
      </c>
      <c r="I57" s="1">
        <v>2.1516133626302087</v>
      </c>
      <c r="J57" s="1">
        <v>2.1529725796075039</v>
      </c>
      <c r="K57" s="1">
        <v>2.1576818119395864</v>
      </c>
      <c r="L57" s="1">
        <v>2.1772188382990216</v>
      </c>
      <c r="M57" s="1">
        <v>2.2196555866135488</v>
      </c>
      <c r="N57" s="1">
        <v>2.1588701888879558</v>
      </c>
    </row>
    <row r="58" spans="2:14" x14ac:dyDescent="0.4">
      <c r="B58">
        <v>4</v>
      </c>
      <c r="C58">
        <v>2003</v>
      </c>
      <c r="D58" t="s">
        <v>22</v>
      </c>
      <c r="E58" s="1">
        <v>2.1431208482633033</v>
      </c>
      <c r="F58" s="1">
        <v>2.206538798857709</v>
      </c>
      <c r="G58" s="1">
        <v>2.1285526834371438</v>
      </c>
      <c r="H58" s="1">
        <v>2.2628817301924506</v>
      </c>
      <c r="I58" s="1">
        <v>2.1611076899063888</v>
      </c>
      <c r="J58" s="1">
        <v>2.1695510712353991</v>
      </c>
      <c r="K58" s="1">
        <v>2.1685968334712684</v>
      </c>
      <c r="L58" s="1">
        <v>2.21435769704672</v>
      </c>
      <c r="M58" s="1">
        <v>2.2310959959030146</v>
      </c>
      <c r="N58" s="1">
        <v>2.1772697401196077</v>
      </c>
    </row>
    <row r="59" spans="2:14" x14ac:dyDescent="0.4">
      <c r="B59">
        <v>5</v>
      </c>
      <c r="C59">
        <v>2003</v>
      </c>
      <c r="D59" t="s">
        <v>22</v>
      </c>
      <c r="E59" s="1">
        <v>2.0474018383463588</v>
      </c>
      <c r="F59" s="1">
        <v>2.1578199952840804</v>
      </c>
      <c r="G59" s="1">
        <v>2.0176330214246696</v>
      </c>
      <c r="H59" s="1">
        <v>2.2184918990006319</v>
      </c>
      <c r="I59" s="1">
        <v>2.1168000168270558</v>
      </c>
      <c r="J59" s="1">
        <v>2.0898069074784207</v>
      </c>
      <c r="K59" s="1">
        <v>2.1007130508837495</v>
      </c>
      <c r="L59" s="1">
        <v>2.1580577797359894</v>
      </c>
      <c r="M59" s="1">
        <v>2.1662256534282998</v>
      </c>
      <c r="N59" s="1">
        <v>2.1040830556618966</v>
      </c>
    </row>
    <row r="60" spans="2:14" x14ac:dyDescent="0.4">
      <c r="B60">
        <v>6</v>
      </c>
      <c r="C60">
        <v>2003</v>
      </c>
      <c r="D60" t="s">
        <v>22</v>
      </c>
      <c r="E60" s="1">
        <v>1.9744378352487408</v>
      </c>
      <c r="F60" s="1">
        <v>2.0962700188159937</v>
      </c>
      <c r="G60" s="1">
        <v>1.9823626212984597</v>
      </c>
      <c r="H60" s="1">
        <v>2.1136578823390755</v>
      </c>
      <c r="I60" s="1">
        <v>2.0276399691899618</v>
      </c>
      <c r="J60" s="1">
        <v>1.9905907704279975</v>
      </c>
      <c r="K60" s="1">
        <v>2.0376489819312584</v>
      </c>
      <c r="L60" s="1">
        <v>2.0855252546268503</v>
      </c>
      <c r="M60" s="1">
        <v>2.0875142642429889</v>
      </c>
      <c r="N60" s="1">
        <v>2.0245706897161919</v>
      </c>
    </row>
    <row r="61" spans="2:14" x14ac:dyDescent="0.4">
      <c r="B61">
        <v>7</v>
      </c>
      <c r="C61">
        <v>2003</v>
      </c>
      <c r="D61" t="s">
        <v>22</v>
      </c>
      <c r="E61" s="1">
        <v>1.7298818189989438</v>
      </c>
      <c r="F61" s="1">
        <v>1.8247120046615601</v>
      </c>
      <c r="G61" s="1">
        <v>1.7382627769108239</v>
      </c>
      <c r="H61" s="1">
        <v>1.9013979361229336</v>
      </c>
      <c r="I61" s="1">
        <v>1.7530461427492958</v>
      </c>
      <c r="J61" s="1">
        <v>1.7633322334486592</v>
      </c>
      <c r="K61" s="1">
        <v>1.8021714308905235</v>
      </c>
      <c r="L61" s="1">
        <v>1.8470330435296758</v>
      </c>
      <c r="M61" s="1">
        <v>1.8330319857597335</v>
      </c>
      <c r="N61" s="1">
        <v>1.7863413829921568</v>
      </c>
    </row>
    <row r="62" spans="2:14" x14ac:dyDescent="0.4">
      <c r="B62">
        <v>8</v>
      </c>
      <c r="C62">
        <v>2003</v>
      </c>
      <c r="D62" t="s">
        <v>22</v>
      </c>
      <c r="E62" s="1">
        <v>1.8804928964184173</v>
      </c>
      <c r="F62" s="1">
        <v>1.9702974252211738</v>
      </c>
      <c r="G62" s="1">
        <v>1.8989851850050465</v>
      </c>
      <c r="H62" s="1">
        <v>2.0197772074349327</v>
      </c>
      <c r="I62" s="1">
        <v>1.8679484052042798</v>
      </c>
      <c r="J62" s="1">
        <v>1.8844612259037641</v>
      </c>
      <c r="K62" s="1">
        <v>1.9128079938888549</v>
      </c>
      <c r="L62" s="1">
        <v>1.9443816042494497</v>
      </c>
      <c r="M62" s="1">
        <v>1.9411122130184641</v>
      </c>
      <c r="N62" s="1">
        <v>1.9142732808304803</v>
      </c>
    </row>
    <row r="63" spans="2:14" x14ac:dyDescent="0.4">
      <c r="B63">
        <v>9</v>
      </c>
      <c r="C63">
        <v>2003</v>
      </c>
      <c r="D63" t="s">
        <v>24</v>
      </c>
      <c r="E63" s="1">
        <v>2.0291218655183911</v>
      </c>
      <c r="F63" s="1">
        <v>2.1097116498060005</v>
      </c>
      <c r="G63" s="1">
        <v>2.0214199864864351</v>
      </c>
      <c r="H63" s="1">
        <v>2.1210432535893209</v>
      </c>
      <c r="I63" s="1">
        <v>1.9710533261299146</v>
      </c>
      <c r="J63" s="1">
        <v>1.9856723129412546</v>
      </c>
      <c r="K63" s="1">
        <v>2.0061999948128411</v>
      </c>
      <c r="L63" s="1">
        <v>2.0332893538982311</v>
      </c>
      <c r="M63" s="1">
        <v>2.062562182142929</v>
      </c>
      <c r="N63" s="1">
        <v>2.0299988999778842</v>
      </c>
    </row>
    <row r="64" spans="2:14" x14ac:dyDescent="0.4">
      <c r="B64">
        <v>10</v>
      </c>
      <c r="C64">
        <v>2003</v>
      </c>
      <c r="D64" t="s">
        <v>24</v>
      </c>
      <c r="E64" s="1">
        <v>2.0635371576429038</v>
      </c>
      <c r="F64" s="1">
        <v>2.0955461584604702</v>
      </c>
      <c r="G64" s="1">
        <v>2.0710447626327402</v>
      </c>
      <c r="H64" s="1">
        <v>2.1186833356817565</v>
      </c>
      <c r="I64" s="1">
        <v>2.006742849236443</v>
      </c>
      <c r="J64" s="1">
        <v>2.013535535532581</v>
      </c>
      <c r="K64" s="1">
        <v>2.0230437517166138</v>
      </c>
      <c r="L64" s="1">
        <v>2.0575961760112218</v>
      </c>
      <c r="M64" s="1">
        <v>2.0471925801701012</v>
      </c>
      <c r="N64" s="1">
        <v>2.0527012173010379</v>
      </c>
    </row>
    <row r="65" spans="2:14" x14ac:dyDescent="0.4">
      <c r="B65">
        <v>11</v>
      </c>
      <c r="C65">
        <v>2003</v>
      </c>
      <c r="D65" t="s">
        <v>24</v>
      </c>
      <c r="E65" s="1">
        <v>2.2780774162661643</v>
      </c>
      <c r="F65" s="1">
        <v>2.267876949065772</v>
      </c>
      <c r="G65" s="1">
        <v>2.2646333177884421</v>
      </c>
      <c r="H65" s="1">
        <v>2.2667684398199381</v>
      </c>
      <c r="I65" s="1">
        <v>2.1816129453720605</v>
      </c>
      <c r="J65" s="1">
        <v>2.242190764500545</v>
      </c>
      <c r="K65" s="1">
        <v>2.2514079904556277</v>
      </c>
      <c r="L65" s="1">
        <v>2.233970536683735</v>
      </c>
      <c r="M65" s="1">
        <v>2.2115524042220351</v>
      </c>
      <c r="N65" s="1">
        <v>2.2515094843887349</v>
      </c>
    </row>
    <row r="66" spans="2:14" x14ac:dyDescent="0.4">
      <c r="B66">
        <v>12</v>
      </c>
      <c r="C66">
        <v>2003</v>
      </c>
      <c r="D66" t="s">
        <v>24</v>
      </c>
      <c r="E66" s="1">
        <v>2.3536402504399137</v>
      </c>
      <c r="F66" s="1">
        <v>2.3365368278403027</v>
      </c>
      <c r="G66" s="1">
        <v>2.3105370336108737</v>
      </c>
      <c r="H66" s="1">
        <v>2.3605275188667192</v>
      </c>
      <c r="I66" s="1">
        <v>2.2338461264585834</v>
      </c>
      <c r="J66" s="1">
        <v>2.3275229714133521</v>
      </c>
      <c r="K66" s="1">
        <v>2.352125003933907</v>
      </c>
      <c r="L66" s="1">
        <v>2.3227099657058714</v>
      </c>
      <c r="M66" s="1">
        <v>2.2839265015660501</v>
      </c>
      <c r="N66" s="1">
        <v>2.3274512076163076</v>
      </c>
    </row>
    <row r="67" spans="2:14" x14ac:dyDescent="0.4">
      <c r="B67">
        <v>1</v>
      </c>
      <c r="C67">
        <v>2004</v>
      </c>
      <c r="D67" t="s">
        <v>24</v>
      </c>
      <c r="E67" s="1">
        <v>2.4467337778861951</v>
      </c>
      <c r="F67" s="1">
        <v>2.4601599872112283</v>
      </c>
      <c r="G67" s="1">
        <v>2.4037127494812012</v>
      </c>
      <c r="H67" s="1">
        <v>2.4726473908675346</v>
      </c>
      <c r="I67" s="1">
        <v>2.4098285743168426</v>
      </c>
      <c r="J67" s="1">
        <v>2.4440161688159212</v>
      </c>
      <c r="K67" s="1">
        <v>2.3975450992584229</v>
      </c>
      <c r="L67" s="1">
        <v>2.4609178869347828</v>
      </c>
      <c r="M67" s="1">
        <v>2.4625767441683042</v>
      </c>
      <c r="N67" s="1">
        <v>2.4410573278410412</v>
      </c>
    </row>
    <row r="68" spans="2:14" x14ac:dyDescent="0.4">
      <c r="B68">
        <v>2</v>
      </c>
      <c r="C68">
        <v>2004</v>
      </c>
      <c r="D68" t="s">
        <v>24</v>
      </c>
      <c r="E68" s="1">
        <v>2.5539461435415807</v>
      </c>
      <c r="F68" s="1">
        <v>2.5746399939060209</v>
      </c>
      <c r="G68" s="1">
        <v>2.496282570952669</v>
      </c>
      <c r="H68" s="1">
        <v>2.5826337678091869</v>
      </c>
      <c r="I68" s="1">
        <v>2.5494124963879594</v>
      </c>
      <c r="J68" s="1">
        <v>2.5710919904708858</v>
      </c>
      <c r="K68" s="1">
        <v>2.4852845989740819</v>
      </c>
      <c r="L68" s="1">
        <v>2.5884747269389394</v>
      </c>
      <c r="M68" s="1">
        <v>2.5845368222186456</v>
      </c>
      <c r="N68" s="1">
        <v>2.554914207578455</v>
      </c>
    </row>
    <row r="69" spans="2:14" x14ac:dyDescent="0.4">
      <c r="B69">
        <v>3</v>
      </c>
      <c r="C69">
        <v>2004</v>
      </c>
      <c r="D69" t="s">
        <v>24</v>
      </c>
      <c r="E69" s="1">
        <v>2.7174404873734428</v>
      </c>
      <c r="F69" s="1">
        <v>2.7546583513418827</v>
      </c>
      <c r="G69" s="1">
        <v>2.6827781293541193</v>
      </c>
      <c r="H69" s="1">
        <v>2.7597466680738663</v>
      </c>
      <c r="I69" s="1">
        <v>2.762930237969687</v>
      </c>
      <c r="J69" s="1">
        <v>2.7457592663941561</v>
      </c>
      <c r="K69" s="1">
        <v>2.6576881449101335</v>
      </c>
      <c r="L69" s="1">
        <v>2.7924892923661644</v>
      </c>
      <c r="M69" s="1">
        <v>2.7927231055039625</v>
      </c>
      <c r="N69" s="1">
        <v>2.7371183493251885</v>
      </c>
    </row>
    <row r="70" spans="2:14" x14ac:dyDescent="0.4">
      <c r="B70">
        <v>4</v>
      </c>
      <c r="C70">
        <v>2004</v>
      </c>
      <c r="D70" t="s">
        <v>24</v>
      </c>
      <c r="E70" s="1">
        <v>2.7488470529419144</v>
      </c>
      <c r="F70" s="1">
        <v>2.7968110905753241</v>
      </c>
      <c r="G70" s="1">
        <v>2.6799926429713543</v>
      </c>
      <c r="H70" s="1">
        <v>2.8126278678073162</v>
      </c>
      <c r="I70" s="1">
        <v>2.8021111157205376</v>
      </c>
      <c r="J70" s="1">
        <v>2.7677416826287904</v>
      </c>
      <c r="K70" s="1">
        <v>2.6942980429705456</v>
      </c>
      <c r="L70" s="1">
        <v>2.8609726253308749</v>
      </c>
      <c r="M70" s="1">
        <v>2.8633428641727994</v>
      </c>
      <c r="N70" s="1">
        <v>2.7708953355931092</v>
      </c>
    </row>
    <row r="71" spans="2:14" x14ac:dyDescent="0.4">
      <c r="B71">
        <v>5</v>
      </c>
      <c r="C71">
        <v>2004</v>
      </c>
      <c r="D71" t="s">
        <v>24</v>
      </c>
      <c r="E71" s="1">
        <v>2.5967448230447441</v>
      </c>
      <c r="F71" s="1">
        <v>2.625862479209899</v>
      </c>
      <c r="G71" s="1">
        <v>2.5032493382284082</v>
      </c>
      <c r="H71" s="1">
        <v>2.6653282122734265</v>
      </c>
      <c r="I71" s="1">
        <v>2.6518181670795782</v>
      </c>
      <c r="J71" s="1">
        <v>2.595477084207801</v>
      </c>
      <c r="K71" s="1">
        <v>2.5474079942703245</v>
      </c>
      <c r="L71" s="1">
        <v>2.6854901287581896</v>
      </c>
      <c r="M71" s="1">
        <v>2.7093641330034308</v>
      </c>
      <c r="N71" s="1">
        <v>2.6127328527646543</v>
      </c>
    </row>
    <row r="72" spans="2:14" x14ac:dyDescent="0.4">
      <c r="B72">
        <v>6</v>
      </c>
      <c r="C72">
        <v>2004</v>
      </c>
      <c r="D72" t="s">
        <v>24</v>
      </c>
      <c r="E72" s="1">
        <v>2.4133402908035597</v>
      </c>
      <c r="F72" s="1">
        <v>2.4268666590963091</v>
      </c>
      <c r="G72" s="1">
        <v>2.3568120468828013</v>
      </c>
      <c r="H72" s="1">
        <v>2.4802065969823479</v>
      </c>
      <c r="I72" s="1">
        <v>2.5141128148788061</v>
      </c>
      <c r="J72" s="1">
        <v>2.4354448970483276</v>
      </c>
      <c r="K72" s="1">
        <v>2.4057079269772479</v>
      </c>
      <c r="L72" s="1">
        <v>2.5276655935850298</v>
      </c>
      <c r="M72" s="1">
        <v>2.5685018452731052</v>
      </c>
      <c r="N72" s="1">
        <v>2.4444118253317084</v>
      </c>
    </row>
    <row r="73" spans="2:14" x14ac:dyDescent="0.4">
      <c r="B73">
        <v>7</v>
      </c>
      <c r="C73">
        <v>2004</v>
      </c>
      <c r="D73" t="s">
        <v>24</v>
      </c>
      <c r="E73" s="1">
        <v>1.971092043414949</v>
      </c>
      <c r="F73" s="1">
        <v>1.9231096621482586</v>
      </c>
      <c r="G73" s="1">
        <v>1.9069609772868272</v>
      </c>
      <c r="H73" s="1">
        <v>2.04202816184138</v>
      </c>
      <c r="I73" s="1">
        <v>2.0274666547775273</v>
      </c>
      <c r="J73" s="1">
        <v>1.9505652189254761</v>
      </c>
      <c r="K73" s="1">
        <v>1.9001767413560744</v>
      </c>
      <c r="L73" s="1">
        <v>1.9952511662660639</v>
      </c>
      <c r="M73" s="1">
        <v>2.0232878051153054</v>
      </c>
      <c r="N73" s="1">
        <v>1.9673066235413128</v>
      </c>
    </row>
    <row r="74" spans="2:14" x14ac:dyDescent="0.4">
      <c r="B74">
        <v>8</v>
      </c>
      <c r="C74">
        <v>2004</v>
      </c>
      <c r="D74" t="s">
        <v>24</v>
      </c>
      <c r="E74" s="1">
        <v>1.8084082203368619</v>
      </c>
      <c r="F74" s="1">
        <v>1.8191870950883435</v>
      </c>
      <c r="G74" s="1">
        <v>1.8269183574890602</v>
      </c>
      <c r="H74" s="1">
        <v>1.9404333250390158</v>
      </c>
      <c r="I74" s="1">
        <v>1.9103199958801271</v>
      </c>
      <c r="J74" s="1">
        <v>1.8385379946231839</v>
      </c>
      <c r="K74" s="1">
        <v>1.7823416640361145</v>
      </c>
      <c r="L74" s="1">
        <v>1.8789850026369099</v>
      </c>
      <c r="M74" s="1">
        <v>1.9130829281923254</v>
      </c>
      <c r="N74" s="1">
        <v>1.8478503987872248</v>
      </c>
    </row>
    <row r="75" spans="2:14" x14ac:dyDescent="0.4">
      <c r="B75">
        <v>9</v>
      </c>
      <c r="C75">
        <v>2004</v>
      </c>
      <c r="D75" t="s">
        <v>26</v>
      </c>
      <c r="E75" s="1">
        <v>1.5971341823475274</v>
      </c>
      <c r="F75" s="1">
        <v>1.6411499977111823</v>
      </c>
      <c r="G75" s="1">
        <v>1.6046567061054176</v>
      </c>
      <c r="H75" s="1">
        <v>1.7035452579197135</v>
      </c>
      <c r="I75" s="1">
        <v>1.7473111053307844</v>
      </c>
      <c r="J75" s="1">
        <v>1.6724216213097449</v>
      </c>
      <c r="K75" s="1">
        <v>1.6335525391465529</v>
      </c>
      <c r="L75" s="1">
        <v>1.7175026105797813</v>
      </c>
      <c r="M75" s="1">
        <v>1.6945600032806387</v>
      </c>
      <c r="N75" s="1">
        <v>1.658586577285897</v>
      </c>
    </row>
    <row r="76" spans="2:14" x14ac:dyDescent="0.4">
      <c r="B76">
        <v>10</v>
      </c>
      <c r="C76">
        <v>2004</v>
      </c>
      <c r="D76" t="s">
        <v>26</v>
      </c>
      <c r="E76" s="1">
        <v>1.6101530222284712</v>
      </c>
      <c r="F76" s="1">
        <v>1.5673076739678007</v>
      </c>
      <c r="G76" s="1">
        <v>1.5976596547846209</v>
      </c>
      <c r="H76" s="1">
        <v>1.572185716458729</v>
      </c>
      <c r="I76" s="1">
        <v>1.6942000053823001</v>
      </c>
      <c r="J76" s="1">
        <v>1.6333957891715201</v>
      </c>
      <c r="K76" s="1">
        <v>1.5560979672840658</v>
      </c>
      <c r="L76" s="1">
        <v>1.7035378796383018</v>
      </c>
      <c r="M76" s="1">
        <v>1.7080476397559767</v>
      </c>
      <c r="N76" s="1">
        <v>1.6259447448002824</v>
      </c>
    </row>
    <row r="77" spans="2:14" x14ac:dyDescent="0.4">
      <c r="B77">
        <v>11</v>
      </c>
      <c r="C77">
        <v>2004</v>
      </c>
      <c r="D77" t="s">
        <v>26</v>
      </c>
      <c r="E77" s="1">
        <v>1.577882653077443</v>
      </c>
      <c r="F77" s="1">
        <v>1.5300000071525572</v>
      </c>
      <c r="G77" s="1">
        <v>1.5445675126507743</v>
      </c>
      <c r="H77" s="1">
        <v>1.5232512813348034</v>
      </c>
      <c r="I77" s="1">
        <v>1.635338761368577</v>
      </c>
      <c r="J77" s="1">
        <v>1.5977142784983063</v>
      </c>
      <c r="K77" s="1">
        <v>1.548258321980635</v>
      </c>
      <c r="L77" s="1">
        <v>1.6528751690115706</v>
      </c>
      <c r="M77" s="1">
        <v>1.6584355513254811</v>
      </c>
      <c r="N77" s="1">
        <v>1.5901063226583501</v>
      </c>
    </row>
    <row r="78" spans="2:14" x14ac:dyDescent="0.4">
      <c r="B78">
        <v>12</v>
      </c>
      <c r="C78">
        <v>2004</v>
      </c>
      <c r="D78" t="s">
        <v>26</v>
      </c>
      <c r="E78" s="1">
        <v>1.523314584046602</v>
      </c>
      <c r="F78" s="1">
        <v>1.5528615407454647</v>
      </c>
      <c r="G78" s="1">
        <v>1.4837351026913981</v>
      </c>
      <c r="H78" s="1">
        <v>1.4985544492702674</v>
      </c>
      <c r="I78" s="1">
        <v>1.583575380765474</v>
      </c>
      <c r="J78" s="1">
        <v>1.5599687439389525</v>
      </c>
      <c r="K78" s="1">
        <v>1.5384689631133242</v>
      </c>
      <c r="L78" s="1">
        <v>1.615210209574018</v>
      </c>
      <c r="M78" s="1">
        <v>1.6051368399670254</v>
      </c>
      <c r="N78" s="1">
        <v>1.5497987436072174</v>
      </c>
    </row>
    <row r="79" spans="2:14" x14ac:dyDescent="0.4">
      <c r="B79">
        <v>1</v>
      </c>
      <c r="C79">
        <v>2005</v>
      </c>
      <c r="D79" t="s">
        <v>26</v>
      </c>
      <c r="E79" s="1">
        <v>1.5069589067811833</v>
      </c>
      <c r="F79" s="1">
        <v>1.5338499955832963</v>
      </c>
      <c r="G79" s="1">
        <v>1.4824273576084364</v>
      </c>
      <c r="H79" s="1">
        <v>1.4956506279450428</v>
      </c>
      <c r="I79" s="1">
        <v>1.550579601404618</v>
      </c>
      <c r="J79" s="1">
        <v>1.5401624925434589</v>
      </c>
      <c r="K79" s="1">
        <v>1.5106857114908643</v>
      </c>
      <c r="L79" s="1">
        <v>1.5858206954495657</v>
      </c>
      <c r="M79" s="1">
        <v>1.5786933395597664</v>
      </c>
      <c r="N79" s="1">
        <v>1.5309110078655306</v>
      </c>
    </row>
    <row r="80" spans="2:14" x14ac:dyDescent="0.4">
      <c r="B80">
        <v>2</v>
      </c>
      <c r="C80">
        <v>2005</v>
      </c>
      <c r="D80" t="s">
        <v>26</v>
      </c>
      <c r="E80" s="1">
        <v>1.5306065649282734</v>
      </c>
      <c r="F80" s="1">
        <v>1.5455771378108436</v>
      </c>
      <c r="G80" s="1">
        <v>1.5198517256769644</v>
      </c>
      <c r="H80" s="1">
        <v>1.5271948003149651</v>
      </c>
      <c r="I80" s="1">
        <v>1.5750583534439402</v>
      </c>
      <c r="J80" s="1">
        <v>1.539314596717422</v>
      </c>
      <c r="K80" s="1">
        <v>1.5409840106964112</v>
      </c>
      <c r="L80" s="1">
        <v>1.5681771235806601</v>
      </c>
      <c r="M80" s="1">
        <v>1.5798545506867498</v>
      </c>
      <c r="N80" s="1">
        <v>1.5437082006998424</v>
      </c>
    </row>
    <row r="81" spans="2:14" x14ac:dyDescent="0.4">
      <c r="B81">
        <v>3</v>
      </c>
      <c r="C81">
        <v>2005</v>
      </c>
      <c r="D81" t="s">
        <v>26</v>
      </c>
      <c r="E81" s="1">
        <v>1.6449523804679749</v>
      </c>
      <c r="F81" s="1">
        <v>1.6529435866918309</v>
      </c>
      <c r="G81" s="1">
        <v>1.6430105284640666</v>
      </c>
      <c r="H81" s="1">
        <v>1.6497638055256432</v>
      </c>
      <c r="I81" s="1">
        <v>1.6691187489777801</v>
      </c>
      <c r="J81" s="1">
        <v>1.6493455970881084</v>
      </c>
      <c r="K81" s="1">
        <v>1.6329032221148088</v>
      </c>
      <c r="L81" s="1">
        <v>1.6927712782835351</v>
      </c>
      <c r="M81" s="1">
        <v>1.6769627070022837</v>
      </c>
      <c r="N81" s="1">
        <v>1.6571026636059289</v>
      </c>
    </row>
    <row r="82" spans="2:14" x14ac:dyDescent="0.4">
      <c r="B82">
        <v>4</v>
      </c>
      <c r="C82">
        <v>2005</v>
      </c>
      <c r="D82" t="s">
        <v>26</v>
      </c>
      <c r="E82" s="1">
        <v>1.5945856119293011</v>
      </c>
      <c r="F82" s="1">
        <v>1.6045696988250278</v>
      </c>
      <c r="G82" s="1">
        <v>1.5929949514004358</v>
      </c>
      <c r="H82" s="1">
        <v>1.6111277083316484</v>
      </c>
      <c r="I82" s="1">
        <v>1.5833760023117056</v>
      </c>
      <c r="J82" s="1">
        <v>1.5871632610048563</v>
      </c>
      <c r="K82" s="1">
        <v>1.5653919935226437</v>
      </c>
      <c r="L82" s="1">
        <v>1.6133166733715265</v>
      </c>
      <c r="M82" s="1">
        <v>1.6012888802422407</v>
      </c>
      <c r="N82" s="1">
        <v>1.5957736508816243</v>
      </c>
    </row>
    <row r="83" spans="2:14" x14ac:dyDescent="0.4">
      <c r="B83">
        <v>5</v>
      </c>
      <c r="C83">
        <v>2005</v>
      </c>
      <c r="D83" t="s">
        <v>26</v>
      </c>
      <c r="E83" s="1">
        <v>1.626420503243422</v>
      </c>
      <c r="F83" s="1">
        <v>1.6410461664199829</v>
      </c>
      <c r="G83" s="1">
        <v>1.6239869962862836</v>
      </c>
      <c r="H83" s="1">
        <v>1.642868296402257</v>
      </c>
      <c r="I83" s="1">
        <v>1.5767461497050068</v>
      </c>
      <c r="J83" s="1">
        <v>1.6018206873550789</v>
      </c>
      <c r="K83" s="1">
        <v>1.5912936139614025</v>
      </c>
      <c r="L83" s="1">
        <v>1.579431580869775</v>
      </c>
      <c r="M83" s="1">
        <v>1.5862325596254918</v>
      </c>
      <c r="N83" s="1">
        <v>1.6075647049899555</v>
      </c>
    </row>
    <row r="84" spans="2:14" x14ac:dyDescent="0.4">
      <c r="B84">
        <v>6</v>
      </c>
      <c r="C84">
        <v>2005</v>
      </c>
      <c r="D84" t="s">
        <v>26</v>
      </c>
      <c r="E84" s="1">
        <v>1.7620020800580585</v>
      </c>
      <c r="F84" s="1">
        <v>1.7661777655283601</v>
      </c>
      <c r="G84" s="1">
        <v>1.7390945980677734</v>
      </c>
      <c r="H84" s="1">
        <v>1.7757038405308354</v>
      </c>
      <c r="I84" s="1">
        <v>1.6992749981582167</v>
      </c>
      <c r="J84" s="1">
        <v>1.7498400089787502</v>
      </c>
      <c r="K84" s="1">
        <v>1.7467619048224552</v>
      </c>
      <c r="L84" s="1">
        <v>1.7467242071503086</v>
      </c>
      <c r="M84" s="1">
        <v>1.7452980977184365</v>
      </c>
      <c r="N84" s="1">
        <v>1.7497565524796397</v>
      </c>
    </row>
    <row r="85" spans="2:14" x14ac:dyDescent="0.4">
      <c r="B85">
        <v>7</v>
      </c>
      <c r="C85">
        <v>2005</v>
      </c>
      <c r="D85" t="s">
        <v>26</v>
      </c>
      <c r="E85" s="1">
        <v>1.9120214753502967</v>
      </c>
      <c r="F85" s="1">
        <v>1.9132228408541014</v>
      </c>
      <c r="G85" s="1">
        <v>1.9180233359336853</v>
      </c>
      <c r="H85" s="1">
        <v>1.9002419710159295</v>
      </c>
      <c r="I85" s="1">
        <v>1.8251839971542365</v>
      </c>
      <c r="J85" s="1">
        <v>1.8942400008440021</v>
      </c>
      <c r="K85" s="1">
        <v>1.908816325421236</v>
      </c>
      <c r="L85" s="1">
        <v>1.8464894726088168</v>
      </c>
      <c r="M85" s="1">
        <v>1.8988195047145937</v>
      </c>
      <c r="N85" s="1">
        <v>1.8906426439263531</v>
      </c>
    </row>
    <row r="86" spans="2:14" x14ac:dyDescent="0.4">
      <c r="B86">
        <v>8</v>
      </c>
      <c r="C86">
        <v>2005</v>
      </c>
      <c r="D86" t="s">
        <v>26</v>
      </c>
      <c r="E86" s="1">
        <v>1.7513545970975259</v>
      </c>
      <c r="F86" s="1">
        <v>1.7166146185339959</v>
      </c>
      <c r="G86" s="1">
        <v>1.725744449430042</v>
      </c>
      <c r="H86" s="1">
        <v>1.6969731960099996</v>
      </c>
      <c r="I86" s="1">
        <v>1.6004000008106232</v>
      </c>
      <c r="J86" s="1">
        <v>1.7105990709260452</v>
      </c>
      <c r="K86" s="1">
        <v>1.7818428618567326</v>
      </c>
      <c r="L86" s="1">
        <v>1.6354573086688393</v>
      </c>
      <c r="M86" s="1">
        <v>1.6708615353474252</v>
      </c>
      <c r="N86" s="1">
        <v>1.7012040196950711</v>
      </c>
    </row>
    <row r="87" spans="2:14" x14ac:dyDescent="0.4">
      <c r="B87">
        <v>9</v>
      </c>
      <c r="C87">
        <v>2005</v>
      </c>
      <c r="D87" t="s">
        <v>28</v>
      </c>
      <c r="E87" s="1">
        <v>1.5881621595975517</v>
      </c>
      <c r="F87" s="1">
        <v>1.5461787213670442</v>
      </c>
      <c r="G87" s="1">
        <v>1.5279316260264473</v>
      </c>
      <c r="H87" s="1">
        <v>1.5020053950515946</v>
      </c>
      <c r="I87" s="1">
        <v>1.5193500050476618</v>
      </c>
      <c r="J87" s="1">
        <v>1.5767024319346359</v>
      </c>
      <c r="K87" s="1">
        <v>1.5185153896992023</v>
      </c>
      <c r="L87" s="1">
        <v>1.6052473728594028</v>
      </c>
      <c r="M87" s="1">
        <v>1.6005787266061662</v>
      </c>
      <c r="N87" s="1">
        <v>1.5636191524747751</v>
      </c>
    </row>
    <row r="88" spans="2:14" x14ac:dyDescent="0.4">
      <c r="B88">
        <v>10</v>
      </c>
      <c r="C88">
        <v>2005</v>
      </c>
      <c r="D88" t="s">
        <v>28</v>
      </c>
      <c r="E88" s="1">
        <v>1.5119780840939039</v>
      </c>
      <c r="F88" s="1">
        <v>1.5312695477319789</v>
      </c>
      <c r="G88" s="1">
        <v>1.47242034592871</v>
      </c>
      <c r="H88" s="1">
        <v>1.4272984724778399</v>
      </c>
      <c r="I88" s="1">
        <v>1.5081263174090467</v>
      </c>
      <c r="J88" s="1">
        <v>1.538806089289902</v>
      </c>
      <c r="K88" s="1">
        <v>1.4494159936904905</v>
      </c>
      <c r="L88" s="1">
        <v>1.5602849272832477</v>
      </c>
      <c r="M88" s="1">
        <v>1.5736818178133525</v>
      </c>
      <c r="N88" s="1">
        <v>1.5147636360622796</v>
      </c>
    </row>
    <row r="89" spans="2:14" x14ac:dyDescent="0.4">
      <c r="B89">
        <v>11</v>
      </c>
      <c r="C89">
        <v>2005</v>
      </c>
      <c r="D89" t="s">
        <v>28</v>
      </c>
      <c r="E89" s="1">
        <v>1.4842947428686581</v>
      </c>
      <c r="F89" s="1">
        <v>1.5116709682249261</v>
      </c>
      <c r="G89" s="1">
        <v>1.4409762345827548</v>
      </c>
      <c r="H89" s="1">
        <v>1.378987228616755</v>
      </c>
      <c r="I89" s="1">
        <v>1.448991550526149</v>
      </c>
      <c r="J89" s="1">
        <v>1.4833627809849821</v>
      </c>
      <c r="K89" s="1">
        <v>1.4110400001207986</v>
      </c>
      <c r="L89" s="1">
        <v>1.4915478346140489</v>
      </c>
      <c r="M89" s="1">
        <v>1.501018179546703</v>
      </c>
      <c r="N89" s="1">
        <v>1.4667318771662827</v>
      </c>
    </row>
    <row r="90" spans="2:14" x14ac:dyDescent="0.4">
      <c r="B90">
        <v>12</v>
      </c>
      <c r="C90">
        <v>2005</v>
      </c>
      <c r="D90" t="s">
        <v>28</v>
      </c>
      <c r="E90" s="1">
        <v>1.603076419210046</v>
      </c>
      <c r="F90" s="1">
        <v>1.6576206807432503</v>
      </c>
      <c r="G90" s="1">
        <v>1.5680072730237784</v>
      </c>
      <c r="H90" s="1">
        <v>1.5728438374114364</v>
      </c>
      <c r="I90" s="1">
        <v>1.5526000042756398</v>
      </c>
      <c r="J90" s="1">
        <v>1.5925664956194496</v>
      </c>
      <c r="K90" s="1">
        <v>1.6256559944152826</v>
      </c>
      <c r="L90" s="1">
        <v>1.5659558755509995</v>
      </c>
      <c r="M90" s="1">
        <v>1.5883545414967961</v>
      </c>
      <c r="N90" s="1">
        <v>1.5883088104873371</v>
      </c>
    </row>
    <row r="91" spans="2:14" x14ac:dyDescent="0.4">
      <c r="B91">
        <v>1</v>
      </c>
      <c r="C91">
        <v>2006</v>
      </c>
      <c r="D91" t="s">
        <v>28</v>
      </c>
      <c r="E91" s="1">
        <v>1.7201519989967351</v>
      </c>
      <c r="F91" s="1">
        <v>1.796406562211083</v>
      </c>
      <c r="G91" s="1">
        <v>1.6933230757713318</v>
      </c>
      <c r="H91" s="1">
        <v>1.6876547940789837</v>
      </c>
      <c r="I91" s="1">
        <v>1.6129379190247637</v>
      </c>
      <c r="J91" s="1">
        <v>1.6980450651455374</v>
      </c>
      <c r="K91" s="1">
        <v>1.7717803903654499</v>
      </c>
      <c r="L91" s="1">
        <v>1.6439328315484265</v>
      </c>
      <c r="M91" s="1">
        <v>1.6787902494756202</v>
      </c>
      <c r="N91" s="1">
        <v>1.6964752693666671</v>
      </c>
    </row>
    <row r="92" spans="2:14" x14ac:dyDescent="0.4">
      <c r="B92">
        <v>2</v>
      </c>
      <c r="C92">
        <v>2006</v>
      </c>
      <c r="D92" t="s">
        <v>28</v>
      </c>
      <c r="E92" s="1">
        <v>1.8145122004718313</v>
      </c>
      <c r="F92" s="1">
        <v>1.8915312252938756</v>
      </c>
      <c r="G92" s="1">
        <v>1.7811058789742089</v>
      </c>
      <c r="H92" s="1">
        <v>1.7911324733263483</v>
      </c>
      <c r="I92" s="1">
        <v>1.6801642818110334</v>
      </c>
      <c r="J92" s="1">
        <v>1.7922854515639215</v>
      </c>
      <c r="K92" s="1">
        <v>1.8692470485088866</v>
      </c>
      <c r="L92" s="1">
        <v>1.7115681205970659</v>
      </c>
      <c r="M92" s="1">
        <v>1.7428583328922596</v>
      </c>
      <c r="N92" s="1">
        <v>1.7845080027330902</v>
      </c>
    </row>
    <row r="93" spans="2:14" x14ac:dyDescent="0.4">
      <c r="B93">
        <v>3</v>
      </c>
      <c r="C93">
        <v>2006</v>
      </c>
      <c r="D93" t="s">
        <v>28</v>
      </c>
      <c r="E93" s="1">
        <v>1.8126095255215964</v>
      </c>
      <c r="F93" s="1">
        <v>1.8994531661649301</v>
      </c>
      <c r="G93" s="1">
        <v>1.7957500046805328</v>
      </c>
      <c r="H93" s="1">
        <v>1.7901916789511843</v>
      </c>
      <c r="I93" s="1">
        <v>1.6739513422991781</v>
      </c>
      <c r="J93" s="1">
        <v>1.7959340679776536</v>
      </c>
      <c r="K93" s="1">
        <v>1.8590730107019817</v>
      </c>
      <c r="L93" s="1">
        <v>1.7058862734074687</v>
      </c>
      <c r="M93" s="1">
        <v>1.7432955129822685</v>
      </c>
      <c r="N93" s="1">
        <v>1.7829251240431185</v>
      </c>
    </row>
    <row r="94" spans="2:14" x14ac:dyDescent="0.4">
      <c r="B94">
        <v>4</v>
      </c>
      <c r="C94">
        <v>2006</v>
      </c>
      <c r="D94" t="s">
        <v>28</v>
      </c>
      <c r="E94" s="1">
        <v>1.9492814021055089</v>
      </c>
      <c r="F94" s="1">
        <v>2.0135540923134223</v>
      </c>
      <c r="G94" s="1">
        <v>1.9786933510391804</v>
      </c>
      <c r="H94" s="1">
        <v>1.9204150065779682</v>
      </c>
      <c r="I94" s="1">
        <v>1.7927310363999722</v>
      </c>
      <c r="J94" s="1">
        <v>1.9326892184539584</v>
      </c>
      <c r="K94" s="1">
        <v>2.0147489436129304</v>
      </c>
      <c r="L94" s="1">
        <v>1.8633230748849037</v>
      </c>
      <c r="M94" s="1">
        <v>1.8593777705121934</v>
      </c>
      <c r="N94" s="1">
        <v>1.9265155809336021</v>
      </c>
    </row>
    <row r="95" spans="2:14" x14ac:dyDescent="0.4">
      <c r="B95">
        <v>5</v>
      </c>
      <c r="C95">
        <v>2006</v>
      </c>
      <c r="D95" t="s">
        <v>28</v>
      </c>
      <c r="E95" s="1">
        <v>2.0786686961096947</v>
      </c>
      <c r="F95" s="1">
        <v>2.1325059182503643</v>
      </c>
      <c r="G95" s="1">
        <v>2.1105005734307425</v>
      </c>
      <c r="H95" s="1">
        <v>2.0391265251198596</v>
      </c>
      <c r="I95" s="1">
        <v>1.913964170128551</v>
      </c>
      <c r="J95" s="1">
        <v>2.0613688253177891</v>
      </c>
      <c r="K95" s="1">
        <v>2.1568206877544003</v>
      </c>
      <c r="L95" s="1">
        <v>1.9681354102989035</v>
      </c>
      <c r="M95" s="1">
        <v>1.9916761810817423</v>
      </c>
      <c r="N95" s="1">
        <v>2.0512585470519089</v>
      </c>
    </row>
    <row r="96" spans="2:14" x14ac:dyDescent="0.4">
      <c r="B96">
        <v>6</v>
      </c>
      <c r="C96">
        <v>2006</v>
      </c>
      <c r="D96" t="s">
        <v>28</v>
      </c>
      <c r="E96" s="1">
        <v>2.0347627955813739</v>
      </c>
      <c r="F96" s="1">
        <v>2.0578774213790894</v>
      </c>
      <c r="G96" s="1">
        <v>2.0233861224518881</v>
      </c>
      <c r="H96" s="1">
        <v>1.9998052512344564</v>
      </c>
      <c r="I96" s="1">
        <v>1.9025376956970965</v>
      </c>
      <c r="J96" s="1">
        <v>2.0445145514089735</v>
      </c>
      <c r="K96" s="1">
        <v>2.1328800042470304</v>
      </c>
      <c r="L96" s="1">
        <v>1.9418666606046713</v>
      </c>
      <c r="M96" s="1">
        <v>1.9466588193295049</v>
      </c>
      <c r="N96" s="1">
        <v>2.0115040161337103</v>
      </c>
    </row>
    <row r="97" spans="2:14" x14ac:dyDescent="0.4">
      <c r="B97">
        <v>7</v>
      </c>
      <c r="C97">
        <v>2006</v>
      </c>
      <c r="D97" t="s">
        <v>28</v>
      </c>
      <c r="E97" s="1">
        <v>2.2129927044961515</v>
      </c>
      <c r="F97" s="1">
        <v>2.144828981247501</v>
      </c>
      <c r="G97" s="1">
        <v>2.1331362850898139</v>
      </c>
      <c r="H97" s="1">
        <v>2.1218647839317861</v>
      </c>
      <c r="I97" s="1">
        <v>2.0054928511381145</v>
      </c>
      <c r="J97" s="1">
        <v>2.1986909135106649</v>
      </c>
      <c r="K97" s="1">
        <v>2.236990912394091</v>
      </c>
      <c r="L97" s="1">
        <v>2.053391781571793</v>
      </c>
      <c r="M97" s="1">
        <v>2.0638749971985821</v>
      </c>
      <c r="N97" s="1">
        <v>2.1431995693756187</v>
      </c>
    </row>
    <row r="98" spans="2:14" x14ac:dyDescent="0.4">
      <c r="B98">
        <v>8</v>
      </c>
      <c r="C98">
        <v>2006</v>
      </c>
      <c r="D98" t="s">
        <v>28</v>
      </c>
      <c r="E98" s="1">
        <v>2.1363976604716721</v>
      </c>
      <c r="F98" s="1">
        <v>2.0409796859907074</v>
      </c>
      <c r="G98" s="1">
        <v>2.0946326205070989</v>
      </c>
      <c r="H98" s="1">
        <v>1.9819813980612642</v>
      </c>
      <c r="I98" s="1">
        <v>1.9020238705535431</v>
      </c>
      <c r="J98" s="1">
        <v>2.1467674631413405</v>
      </c>
      <c r="K98" s="1">
        <v>2.0977627038955684</v>
      </c>
      <c r="L98" s="1">
        <v>1.944741172650281</v>
      </c>
      <c r="M98" s="1">
        <v>1.9915698136923454</v>
      </c>
      <c r="N98" s="1">
        <v>2.0597828691676328</v>
      </c>
    </row>
    <row r="99" spans="2:14" x14ac:dyDescent="0.4">
      <c r="B99">
        <v>9</v>
      </c>
      <c r="C99">
        <v>2006</v>
      </c>
      <c r="D99" t="s">
        <v>30</v>
      </c>
      <c r="E99" s="1">
        <v>2.1858898211216582</v>
      </c>
      <c r="F99" s="1">
        <v>2.0675569167503953</v>
      </c>
      <c r="G99" s="1">
        <v>2.1269380487171947</v>
      </c>
      <c r="H99" s="1">
        <v>2.0669113925740694</v>
      </c>
      <c r="I99" s="1">
        <v>2.0603679847717284</v>
      </c>
      <c r="J99" s="1">
        <v>2.2015782400317816</v>
      </c>
      <c r="K99" s="1">
        <v>2.1730926502041696</v>
      </c>
      <c r="L99" s="1">
        <v>2.0654953864904551</v>
      </c>
      <c r="M99" s="1">
        <v>2.098461545430697</v>
      </c>
      <c r="N99" s="1">
        <v>2.1301954576881053</v>
      </c>
    </row>
    <row r="100" spans="2:14" x14ac:dyDescent="0.4">
      <c r="B100">
        <v>10</v>
      </c>
      <c r="C100">
        <v>2006</v>
      </c>
      <c r="D100" t="s">
        <v>30</v>
      </c>
      <c r="E100" s="1">
        <v>2.8862476089373739</v>
      </c>
      <c r="F100" s="1">
        <v>2.779939384171457</v>
      </c>
      <c r="G100" s="1">
        <v>2.8644580379609139</v>
      </c>
      <c r="H100" s="1">
        <v>2.7842097573164031</v>
      </c>
      <c r="I100" s="1">
        <v>2.6983461655103236</v>
      </c>
      <c r="J100" s="1">
        <v>2.8520527527882504</v>
      </c>
      <c r="K100" s="1">
        <v>2.8836163258065977</v>
      </c>
      <c r="L100" s="1">
        <v>2.7277478325194204</v>
      </c>
      <c r="M100" s="1">
        <v>2.764149999618529</v>
      </c>
      <c r="N100" s="1">
        <v>2.816968633099036</v>
      </c>
    </row>
    <row r="101" spans="2:14" x14ac:dyDescent="0.4">
      <c r="B101">
        <v>11</v>
      </c>
      <c r="C101">
        <v>2006</v>
      </c>
      <c r="D101" t="s">
        <v>30</v>
      </c>
      <c r="E101" s="1">
        <v>3.4698857134515113</v>
      </c>
      <c r="F101" s="1">
        <v>3.372451980392654</v>
      </c>
      <c r="G101" s="1">
        <v>3.4415319598450953</v>
      </c>
      <c r="H101" s="1">
        <v>3.3391920835664952</v>
      </c>
      <c r="I101" s="1">
        <v>3.2709187418222427</v>
      </c>
      <c r="J101" s="1">
        <v>3.4580815590701057</v>
      </c>
      <c r="K101" s="1">
        <v>3.440176940881289</v>
      </c>
      <c r="L101" s="1">
        <v>3.3633714786597659</v>
      </c>
      <c r="M101" s="1">
        <v>3.3670370490462691</v>
      </c>
      <c r="N101" s="1">
        <v>3.4080121898288165</v>
      </c>
    </row>
    <row r="102" spans="2:14" x14ac:dyDescent="0.4">
      <c r="B102">
        <v>12</v>
      </c>
      <c r="C102">
        <v>2006</v>
      </c>
      <c r="D102" t="s">
        <v>30</v>
      </c>
      <c r="E102" s="1">
        <v>3.4517710227092717</v>
      </c>
      <c r="F102" s="1">
        <v>3.3918880176544195</v>
      </c>
      <c r="G102" s="1">
        <v>3.3991000341332476</v>
      </c>
      <c r="H102" s="1">
        <v>3.371407799906545</v>
      </c>
      <c r="I102" s="1">
        <v>3.2477894582246476</v>
      </c>
      <c r="J102" s="1">
        <v>3.4713632525229943</v>
      </c>
      <c r="K102" s="1">
        <v>3.3878374993801121</v>
      </c>
      <c r="L102" s="1">
        <v>3.3640486758688222</v>
      </c>
      <c r="M102" s="1">
        <v>3.3758333126703906</v>
      </c>
      <c r="N102" s="1">
        <v>3.4052334324834028</v>
      </c>
    </row>
    <row r="103" spans="2:14" x14ac:dyDescent="0.4">
      <c r="B103">
        <v>1</v>
      </c>
      <c r="C103">
        <v>2007</v>
      </c>
      <c r="D103" t="s">
        <v>30</v>
      </c>
      <c r="E103" s="1">
        <v>3.63358876972555</v>
      </c>
      <c r="F103" s="1">
        <v>3.604624980688095</v>
      </c>
      <c r="G103" s="1">
        <v>3.5795465032006524</v>
      </c>
      <c r="H103" s="1">
        <v>3.5235527342016049</v>
      </c>
      <c r="I103" s="1">
        <v>3.4998800307512274</v>
      </c>
      <c r="J103" s="1">
        <v>3.6630524484837639</v>
      </c>
      <c r="K103" s="1">
        <v>3.5660571370806013</v>
      </c>
      <c r="L103" s="1">
        <v>3.5820911993016851</v>
      </c>
      <c r="M103" s="1">
        <v>3.5752059151144593</v>
      </c>
      <c r="N103" s="1">
        <v>3.5970771550134635</v>
      </c>
    </row>
    <row r="104" spans="2:14" x14ac:dyDescent="0.4">
      <c r="B104">
        <v>2</v>
      </c>
      <c r="C104">
        <v>2007</v>
      </c>
      <c r="D104" t="s">
        <v>30</v>
      </c>
      <c r="E104" s="1">
        <v>3.836322380514706</v>
      </c>
      <c r="F104" s="1">
        <v>3.8765377529331895</v>
      </c>
      <c r="G104" s="1">
        <v>3.8151449310606806</v>
      </c>
      <c r="H104" s="1">
        <v>3.7816333549994008</v>
      </c>
      <c r="I104" s="1">
        <v>3.745711111360126</v>
      </c>
      <c r="J104" s="1">
        <v>3.8752718712519671</v>
      </c>
      <c r="K104" s="1">
        <v>3.7754153960790391</v>
      </c>
      <c r="L104" s="1">
        <v>3.8249644223897734</v>
      </c>
      <c r="M104" s="1">
        <v>3.8011044886574812</v>
      </c>
      <c r="N104" s="1">
        <v>3.8251285331789404</v>
      </c>
    </row>
    <row r="105" spans="2:14" x14ac:dyDescent="0.4">
      <c r="B105">
        <v>3</v>
      </c>
      <c r="C105">
        <v>2007</v>
      </c>
      <c r="D105" t="s">
        <v>30</v>
      </c>
      <c r="E105" s="1">
        <v>3.6318214223498395</v>
      </c>
      <c r="F105" s="1">
        <v>3.6926087227420537</v>
      </c>
      <c r="G105" s="1">
        <v>3.6087155801440596</v>
      </c>
      <c r="H105" s="1">
        <v>3.5968749906335558</v>
      </c>
      <c r="I105" s="1">
        <v>3.6099999967743366</v>
      </c>
      <c r="J105" s="1">
        <v>3.6863688085137349</v>
      </c>
      <c r="K105" s="1">
        <v>3.5689583321412393</v>
      </c>
      <c r="L105" s="1">
        <v>3.6697006182756251</v>
      </c>
      <c r="M105" s="1">
        <v>3.6700000139383175</v>
      </c>
      <c r="N105" s="1">
        <v>3.6449274061695403</v>
      </c>
    </row>
    <row r="106" spans="2:14" x14ac:dyDescent="0.4">
      <c r="B106">
        <v>4</v>
      </c>
      <c r="C106">
        <v>2007</v>
      </c>
      <c r="D106" t="s">
        <v>30</v>
      </c>
      <c r="E106" s="1">
        <v>3.223430377018603</v>
      </c>
      <c r="F106" s="1">
        <v>3.2080000025885442</v>
      </c>
      <c r="G106" s="1">
        <v>3.1231356192443331</v>
      </c>
      <c r="H106" s="1">
        <v>3.1482417766864481</v>
      </c>
      <c r="I106" s="1">
        <v>3.2115000396966935</v>
      </c>
      <c r="J106" s="1">
        <v>3.2681106838207801</v>
      </c>
      <c r="K106" s="1">
        <v>3.0755319037335984</v>
      </c>
      <c r="L106" s="1">
        <v>3.2391666784172974</v>
      </c>
      <c r="M106" s="1">
        <v>3.2468493442012831</v>
      </c>
      <c r="N106" s="1">
        <v>3.2094785480895451</v>
      </c>
    </row>
    <row r="107" spans="2:14" x14ac:dyDescent="0.4">
      <c r="B107">
        <v>5</v>
      </c>
      <c r="C107">
        <v>2007</v>
      </c>
      <c r="D107" t="s">
        <v>30</v>
      </c>
      <c r="E107" s="1">
        <v>3.3117920620606678</v>
      </c>
      <c r="F107" s="1">
        <v>3.3295402143193393</v>
      </c>
      <c r="G107" s="1">
        <v>3.3084210694184777</v>
      </c>
      <c r="H107" s="1">
        <v>3.2323684085879405</v>
      </c>
      <c r="I107" s="1">
        <v>3.3352127734650958</v>
      </c>
      <c r="J107" s="1">
        <v>3.325005952102035</v>
      </c>
      <c r="K107" s="1">
        <v>3.1493442566668395</v>
      </c>
      <c r="L107" s="1">
        <v>3.2778536412774062</v>
      </c>
      <c r="M107" s="1">
        <v>3.3299999988597366</v>
      </c>
      <c r="N107" s="1">
        <v>3.2982407948333292</v>
      </c>
    </row>
    <row r="108" spans="2:14" x14ac:dyDescent="0.4">
      <c r="B108">
        <v>6</v>
      </c>
      <c r="C108">
        <v>2007</v>
      </c>
      <c r="D108" t="s">
        <v>30</v>
      </c>
      <c r="E108" s="1">
        <v>3.4313244756483874</v>
      </c>
      <c r="F108" s="1">
        <v>3.4670000280652729</v>
      </c>
      <c r="G108" s="1">
        <v>3.4451041668653493</v>
      </c>
      <c r="H108" s="1">
        <v>3.3234567965990229</v>
      </c>
      <c r="I108" s="1">
        <v>3.45892308308528</v>
      </c>
      <c r="J108" s="1">
        <v>3.4300584703121539</v>
      </c>
      <c r="K108" s="1">
        <v>3.2455102083634357</v>
      </c>
      <c r="L108" s="1">
        <v>3.3616774112947527</v>
      </c>
      <c r="M108" s="1">
        <v>3.4382257999912382</v>
      </c>
      <c r="N108" s="1">
        <v>3.4070269851198107</v>
      </c>
    </row>
    <row r="109" spans="2:14" x14ac:dyDescent="0.4">
      <c r="B109">
        <v>7</v>
      </c>
      <c r="C109">
        <v>2007</v>
      </c>
      <c r="D109" t="s">
        <v>30</v>
      </c>
      <c r="E109" s="1">
        <v>2.9153987600759499</v>
      </c>
      <c r="F109" s="1">
        <v>2.8957575956980386</v>
      </c>
      <c r="G109" s="1">
        <v>2.9015602625853627</v>
      </c>
      <c r="H109" s="1">
        <v>2.793846164758389</v>
      </c>
      <c r="I109" s="1">
        <v>2.8924691382749579</v>
      </c>
      <c r="J109" s="1">
        <v>2.9153694263191725</v>
      </c>
      <c r="K109" s="1">
        <v>2.7334693743258107</v>
      </c>
      <c r="L109" s="1">
        <v>2.7896078318552253</v>
      </c>
      <c r="M109" s="1">
        <v>2.8687323852324145</v>
      </c>
      <c r="N109" s="1">
        <v>2.8688264835974802</v>
      </c>
    </row>
    <row r="110" spans="2:14" x14ac:dyDescent="0.4">
      <c r="B110">
        <v>8</v>
      </c>
      <c r="C110">
        <v>2007</v>
      </c>
      <c r="D110" t="s">
        <v>30</v>
      </c>
      <c r="E110" s="1">
        <v>3.1288468322238407</v>
      </c>
      <c r="F110" s="1">
        <v>2.9751694848981955</v>
      </c>
      <c r="G110" s="1">
        <v>3.0864444375038147</v>
      </c>
      <c r="H110" s="1">
        <v>2.9991044038496679</v>
      </c>
      <c r="I110" s="1">
        <v>2.9772684552648045</v>
      </c>
      <c r="J110" s="1">
        <v>3.090069570403168</v>
      </c>
      <c r="K110" s="1">
        <v>2.9929612951893954</v>
      </c>
      <c r="L110" s="1">
        <v>2.924170831939084</v>
      </c>
      <c r="M110" s="1">
        <v>2.9932989631731486</v>
      </c>
      <c r="N110" s="1">
        <v>3.033182015579738</v>
      </c>
    </row>
    <row r="111" spans="2:14" x14ac:dyDescent="0.4">
      <c r="B111">
        <v>9</v>
      </c>
      <c r="C111">
        <v>2007</v>
      </c>
      <c r="D111" t="s">
        <v>32</v>
      </c>
      <c r="E111" s="1">
        <v>3.3848673458002052</v>
      </c>
      <c r="F111" s="1">
        <v>3.257727279807582</v>
      </c>
      <c r="G111" s="1">
        <v>3.2824137819224393</v>
      </c>
      <c r="H111" s="1">
        <v>3.2472843732684851</v>
      </c>
      <c r="I111" s="1">
        <v>3.1293080067634582</v>
      </c>
      <c r="J111" s="1">
        <v>3.3741879360429179</v>
      </c>
      <c r="K111" s="1">
        <v>3.2693672700361773</v>
      </c>
      <c r="L111" s="1">
        <v>3.2362091650370677</v>
      </c>
      <c r="M111" s="1">
        <v>3.1942500025033946</v>
      </c>
      <c r="N111" s="1">
        <v>3.2868259762272691</v>
      </c>
    </row>
    <row r="112" spans="2:14" x14ac:dyDescent="0.4">
      <c r="B112">
        <v>10</v>
      </c>
      <c r="C112">
        <v>2007</v>
      </c>
      <c r="D112" t="s">
        <v>32</v>
      </c>
      <c r="E112" s="1">
        <v>3.3498087556238669</v>
      </c>
      <c r="F112" s="1">
        <v>3.2990000009536744</v>
      </c>
      <c r="G112" s="1">
        <v>3.2803910537804972</v>
      </c>
      <c r="H112" s="1">
        <v>3.2456291495569496</v>
      </c>
      <c r="I112" s="1">
        <v>3.0856307579920843</v>
      </c>
      <c r="J112" s="1">
        <v>3.3709751663536864</v>
      </c>
      <c r="K112" s="1">
        <v>3.3075562492012978</v>
      </c>
      <c r="L112" s="1">
        <v>3.2273737529311517</v>
      </c>
      <c r="M112" s="1">
        <v>3.1395726326184397</v>
      </c>
      <c r="N112" s="1">
        <v>3.2738069305419923</v>
      </c>
    </row>
    <row r="113" spans="2:14" x14ac:dyDescent="0.4">
      <c r="B113">
        <v>11</v>
      </c>
      <c r="C113">
        <v>2007</v>
      </c>
      <c r="D113" t="s">
        <v>32</v>
      </c>
      <c r="E113" s="1">
        <v>3.5603663118759004</v>
      </c>
      <c r="F113" s="1">
        <v>3.5580612323722063</v>
      </c>
      <c r="G113" s="1">
        <v>3.5182312653989207</v>
      </c>
      <c r="H113" s="1">
        <v>3.4981250204145913</v>
      </c>
      <c r="I113" s="1">
        <v>3.3413384396296282</v>
      </c>
      <c r="J113" s="1">
        <v>3.6163598429167636</v>
      </c>
      <c r="K113" s="1">
        <v>3.5278074211544466</v>
      </c>
      <c r="L113" s="1">
        <v>3.4959615484262123</v>
      </c>
      <c r="M113" s="1">
        <v>3.3987777630488076</v>
      </c>
      <c r="N113" s="1">
        <v>3.518403308873145</v>
      </c>
    </row>
    <row r="114" spans="2:14" x14ac:dyDescent="0.4">
      <c r="B114">
        <v>12</v>
      </c>
      <c r="C114">
        <v>2007</v>
      </c>
      <c r="D114" t="s">
        <v>32</v>
      </c>
      <c r="E114" s="1">
        <v>3.9405128344511375</v>
      </c>
      <c r="F114" s="1">
        <v>3.8880460125276413</v>
      </c>
      <c r="G114" s="1">
        <v>3.8956604206337118</v>
      </c>
      <c r="H114" s="1">
        <v>3.9105085114301263</v>
      </c>
      <c r="I114" s="1">
        <v>3.6797802526872236</v>
      </c>
      <c r="J114" s="1">
        <v>3.9607860344466164</v>
      </c>
      <c r="K114" s="1">
        <v>3.905576903086442</v>
      </c>
      <c r="L114" s="1">
        <v>3.8222435666964603</v>
      </c>
      <c r="M114" s="1">
        <v>3.7621111207538189</v>
      </c>
      <c r="N114" s="1">
        <v>3.8797775941811423</v>
      </c>
    </row>
    <row r="115" spans="2:14" x14ac:dyDescent="0.4">
      <c r="B115">
        <v>1</v>
      </c>
      <c r="C115">
        <v>2008</v>
      </c>
      <c r="D115" t="s">
        <v>32</v>
      </c>
      <c r="E115" s="1">
        <v>4.4152569243088067</v>
      </c>
      <c r="F115" s="1">
        <v>4.4233057321595748</v>
      </c>
      <c r="G115" s="1">
        <v>4.404606752181321</v>
      </c>
      <c r="H115" s="1">
        <v>4.409367076958282</v>
      </c>
      <c r="I115" s="1">
        <v>4.2331304259922193</v>
      </c>
      <c r="J115" s="1">
        <v>4.4424911003520053</v>
      </c>
      <c r="K115" s="1">
        <v>4.4522058402790741</v>
      </c>
      <c r="L115" s="1">
        <v>4.3075531797206148</v>
      </c>
      <c r="M115" s="1">
        <v>4.2665040706231343</v>
      </c>
      <c r="N115" s="1">
        <v>4.3807946055826514</v>
      </c>
    </row>
    <row r="116" spans="2:14" x14ac:dyDescent="0.4">
      <c r="B116">
        <v>2</v>
      </c>
      <c r="C116">
        <v>2008</v>
      </c>
      <c r="D116" t="s">
        <v>32</v>
      </c>
      <c r="E116" s="1">
        <v>4.6294581126696954</v>
      </c>
      <c r="F116" s="1">
        <v>4.7220618405292942</v>
      </c>
      <c r="G116" s="1">
        <v>4.6351724131353969</v>
      </c>
      <c r="H116" s="1">
        <v>4.6340495968653155</v>
      </c>
      <c r="I116" s="1">
        <v>4.5378124465545024</v>
      </c>
      <c r="J116" s="1">
        <v>4.715284975081528</v>
      </c>
      <c r="K116" s="1">
        <v>4.6099999972752164</v>
      </c>
      <c r="L116" s="1">
        <v>4.6452083753214941</v>
      </c>
      <c r="M116" s="1">
        <v>4.5985999870300294</v>
      </c>
      <c r="N116" s="1">
        <v>4.6435064902037251</v>
      </c>
    </row>
    <row r="117" spans="2:14" x14ac:dyDescent="0.4">
      <c r="B117">
        <v>3</v>
      </c>
      <c r="C117">
        <v>2008</v>
      </c>
      <c r="D117" t="s">
        <v>32</v>
      </c>
      <c r="E117" s="1">
        <v>4.8955214623293264</v>
      </c>
      <c r="F117" s="1">
        <v>4.9754639409252048</v>
      </c>
      <c r="G117" s="1">
        <v>4.8711188623121568</v>
      </c>
      <c r="H117" s="1">
        <v>4.8590399780273437</v>
      </c>
      <c r="I117" s="1">
        <v>4.8198734416237361</v>
      </c>
      <c r="J117" s="1">
        <v>4.9677368063675731</v>
      </c>
      <c r="K117" s="1">
        <v>4.821904693331037</v>
      </c>
      <c r="L117" s="1">
        <v>4.9476470542109867</v>
      </c>
      <c r="M117" s="1">
        <v>4.9113483161069036</v>
      </c>
      <c r="N117" s="1">
        <v>4.9082331053092458</v>
      </c>
    </row>
    <row r="118" spans="2:14" x14ac:dyDescent="0.4">
      <c r="B118">
        <v>4</v>
      </c>
      <c r="C118">
        <v>2008</v>
      </c>
      <c r="D118" t="s">
        <v>32</v>
      </c>
      <c r="E118" s="1">
        <v>5.2729019688624961</v>
      </c>
      <c r="F118" s="1">
        <v>5.40951616917887</v>
      </c>
      <c r="G118" s="1">
        <v>5.3035672422040969</v>
      </c>
      <c r="H118" s="1">
        <v>5.2679166727595863</v>
      </c>
      <c r="I118" s="1">
        <v>5.2123437412083149</v>
      </c>
      <c r="J118" s="1">
        <v>5.3410505766070768</v>
      </c>
      <c r="K118" s="1">
        <v>5.2105882167816171</v>
      </c>
      <c r="L118" s="1">
        <v>5.3763276655121714</v>
      </c>
      <c r="M118" s="1">
        <v>5.2856800498962402</v>
      </c>
      <c r="N118" s="1">
        <v>5.3052657040503206</v>
      </c>
    </row>
    <row r="119" spans="2:14" x14ac:dyDescent="0.4">
      <c r="B119">
        <v>5</v>
      </c>
      <c r="C119">
        <v>2008</v>
      </c>
      <c r="D119" t="s">
        <v>32</v>
      </c>
      <c r="E119" s="1">
        <v>5.1587864172111439</v>
      </c>
      <c r="F119" s="1">
        <v>5.3631683198532256</v>
      </c>
      <c r="G119" s="1">
        <v>5.2082191754693854</v>
      </c>
      <c r="H119" s="1">
        <v>5.2260176776784713</v>
      </c>
      <c r="I119" s="1">
        <v>5.1508000659942628</v>
      </c>
      <c r="J119" s="1">
        <v>5.2197641471646863</v>
      </c>
      <c r="K119" s="1">
        <v>5.1215094620326784</v>
      </c>
      <c r="L119" s="1">
        <v>5.2962986555966465</v>
      </c>
      <c r="M119" s="1">
        <v>5.2502912132485395</v>
      </c>
      <c r="N119" s="1">
        <v>5.2229377059422761</v>
      </c>
    </row>
    <row r="120" spans="2:14" x14ac:dyDescent="0.4">
      <c r="B120">
        <v>6</v>
      </c>
      <c r="C120">
        <v>2008</v>
      </c>
      <c r="D120" t="s">
        <v>32</v>
      </c>
      <c r="E120" s="1">
        <v>6.0706341208481209</v>
      </c>
      <c r="F120" s="1">
        <v>6.2521621536564185</v>
      </c>
      <c r="G120" s="1">
        <v>6.1084353648075442</v>
      </c>
      <c r="H120" s="1">
        <v>6.062941158519072</v>
      </c>
      <c r="I120" s="1">
        <v>6.0699009375997113</v>
      </c>
      <c r="J120" s="1">
        <v>6.1605853592477198</v>
      </c>
      <c r="K120" s="1">
        <v>6.075576938115633</v>
      </c>
      <c r="L120" s="1">
        <v>6.2585714049153518</v>
      </c>
      <c r="M120" s="1">
        <v>6.1502020045964407</v>
      </c>
      <c r="N120" s="1">
        <v>6.1352940999802215</v>
      </c>
    </row>
    <row r="121" spans="2:14" x14ac:dyDescent="0.4">
      <c r="B121">
        <v>7</v>
      </c>
      <c r="C121">
        <v>2008</v>
      </c>
      <c r="D121" t="s">
        <v>32</v>
      </c>
      <c r="E121" s="1">
        <v>5.5425498153108999</v>
      </c>
      <c r="F121" s="1">
        <v>5.7262666702270506</v>
      </c>
      <c r="G121" s="1">
        <v>5.5118333339691166</v>
      </c>
      <c r="H121" s="1">
        <v>5.4957499782244366</v>
      </c>
      <c r="I121" s="1">
        <v>5.550399974822998</v>
      </c>
      <c r="J121" s="1">
        <v>5.6236144625039461</v>
      </c>
      <c r="K121" s="1">
        <v>5.5346551763600313</v>
      </c>
      <c r="L121" s="1">
        <v>5.7031794939285669</v>
      </c>
      <c r="M121" s="1">
        <v>5.6110568899449298</v>
      </c>
      <c r="N121" s="1">
        <v>5.5884011616540512</v>
      </c>
    </row>
    <row r="122" spans="2:14" x14ac:dyDescent="0.4">
      <c r="B122">
        <v>8</v>
      </c>
      <c r="C122">
        <v>2008</v>
      </c>
      <c r="D122" t="s">
        <v>32</v>
      </c>
      <c r="E122" s="1">
        <v>4.5355609951949702</v>
      </c>
      <c r="F122" s="1">
        <v>4.7452940940856934</v>
      </c>
      <c r="G122" s="1">
        <v>4.450088541064642</v>
      </c>
      <c r="H122" s="1">
        <v>4.3921739163606066</v>
      </c>
      <c r="I122" s="1">
        <v>4.4882418008951044</v>
      </c>
      <c r="J122" s="1">
        <v>4.5832682888682292</v>
      </c>
      <c r="K122" s="1">
        <v>4.5122449349383915</v>
      </c>
      <c r="L122" s="1">
        <v>4.6323417591143254</v>
      </c>
      <c r="M122" s="1">
        <v>4.5624489832897579</v>
      </c>
      <c r="N122" s="1">
        <v>4.5449727868860732</v>
      </c>
    </row>
    <row r="123" spans="2:14" x14ac:dyDescent="0.4">
      <c r="B123">
        <v>9</v>
      </c>
      <c r="C123">
        <v>2008</v>
      </c>
      <c r="D123" t="s">
        <v>34</v>
      </c>
      <c r="E123" s="1">
        <v>4.4419671720494334</v>
      </c>
      <c r="F123" s="1">
        <v>4.6476119738906174</v>
      </c>
      <c r="G123" s="1">
        <v>4.3678985436757403</v>
      </c>
      <c r="H123" s="1">
        <v>4.320267877408436</v>
      </c>
      <c r="I123" s="1">
        <v>4.4817046035419814</v>
      </c>
      <c r="J123" s="1">
        <v>4.4946874752640724</v>
      </c>
      <c r="K123" s="1">
        <v>4.3422641574211838</v>
      </c>
      <c r="L123" s="1">
        <v>4.621118429460024</v>
      </c>
      <c r="M123" s="1">
        <v>4.5611224369126928</v>
      </c>
      <c r="N123" s="1">
        <v>4.4762880857191147</v>
      </c>
    </row>
    <row r="124" spans="2:14" x14ac:dyDescent="0.4">
      <c r="B124">
        <v>10</v>
      </c>
      <c r="C124">
        <v>2008</v>
      </c>
      <c r="D124" t="s">
        <v>34</v>
      </c>
      <c r="E124" s="1">
        <v>3.1411904844026717</v>
      </c>
      <c r="F124" s="1">
        <v>3.3549382657180598</v>
      </c>
      <c r="G124" s="1">
        <v>3.100833323739824</v>
      </c>
      <c r="H124" s="1">
        <v>3.0199264778810391</v>
      </c>
      <c r="I124" s="1">
        <v>3.1511965735345826</v>
      </c>
      <c r="J124" s="1">
        <v>3.1863076925277705</v>
      </c>
      <c r="K124" s="1">
        <v>3.1681538581848145</v>
      </c>
      <c r="L124" s="1">
        <v>3.3240107138526631</v>
      </c>
      <c r="M124" s="1">
        <v>3.2543999881744385</v>
      </c>
      <c r="N124" s="1">
        <v>3.1821926692507407</v>
      </c>
    </row>
    <row r="125" spans="2:14" x14ac:dyDescent="0.4">
      <c r="B125">
        <v>11</v>
      </c>
      <c r="C125">
        <v>2008</v>
      </c>
      <c r="D125" t="s">
        <v>34</v>
      </c>
      <c r="E125" s="1">
        <v>2.7247825981914131</v>
      </c>
      <c r="F125" s="1">
        <v>2.954179130383392</v>
      </c>
      <c r="G125" s="1">
        <v>2.6724590258520156</v>
      </c>
      <c r="H125" s="1">
        <v>2.6860344944329095</v>
      </c>
      <c r="I125" s="1">
        <v>2.7352000069618225</v>
      </c>
      <c r="J125" s="1">
        <v>2.7288571391786847</v>
      </c>
      <c r="K125" s="1">
        <v>2.8365454543720587</v>
      </c>
      <c r="L125" s="1">
        <v>2.9048000097274778</v>
      </c>
      <c r="M125" s="1">
        <v>2.8202999806404114</v>
      </c>
      <c r="N125" s="1">
        <v>2.7683407289323916</v>
      </c>
    </row>
    <row r="126" spans="2:14" x14ac:dyDescent="0.4">
      <c r="B126">
        <v>12</v>
      </c>
      <c r="C126">
        <v>2008</v>
      </c>
      <c r="D126" t="s">
        <v>34</v>
      </c>
      <c r="E126" s="1">
        <v>2.6684731980587575</v>
      </c>
      <c r="F126" s="1">
        <v>2.8653164664401278</v>
      </c>
      <c r="G126" s="1">
        <v>2.5793567289385879</v>
      </c>
      <c r="H126" s="1">
        <v>2.6202206050648411</v>
      </c>
      <c r="I126" s="1">
        <v>2.6701587249362277</v>
      </c>
      <c r="J126" s="1">
        <v>2.6853508583286354</v>
      </c>
      <c r="K126" s="1">
        <v>2.7417307587770314</v>
      </c>
      <c r="L126" s="1">
        <v>2.8447026974446059</v>
      </c>
      <c r="M126" s="1">
        <v>2.7947863146790071</v>
      </c>
      <c r="N126" s="1">
        <v>2.7053432638614674</v>
      </c>
    </row>
    <row r="127" spans="2:14" x14ac:dyDescent="0.4">
      <c r="B127">
        <v>1</v>
      </c>
      <c r="C127">
        <v>2009</v>
      </c>
      <c r="D127" t="s">
        <v>34</v>
      </c>
      <c r="E127" s="1">
        <v>2.8620791694905505</v>
      </c>
      <c r="F127" s="1">
        <v>3.02671636040531</v>
      </c>
      <c r="G127" s="1">
        <v>2.8098666365941365</v>
      </c>
      <c r="H127" s="1">
        <v>2.7786607039826263</v>
      </c>
      <c r="I127" s="1">
        <v>2.82628565742856</v>
      </c>
      <c r="J127" s="1">
        <v>2.8877142872129169</v>
      </c>
      <c r="K127" s="1">
        <v>2.9732727094130076</v>
      </c>
      <c r="L127" s="1">
        <v>2.9951948004883606</v>
      </c>
      <c r="M127" s="1">
        <v>2.9564706063738062</v>
      </c>
      <c r="N127" s="1">
        <v>2.88949868384372</v>
      </c>
    </row>
    <row r="128" spans="2:14" x14ac:dyDescent="0.4">
      <c r="B128">
        <v>2</v>
      </c>
      <c r="C128">
        <v>2009</v>
      </c>
      <c r="D128" t="s">
        <v>34</v>
      </c>
      <c r="E128" s="1">
        <v>2.6570531377469853</v>
      </c>
      <c r="F128" s="1">
        <v>2.7880882655873007</v>
      </c>
      <c r="G128" s="1">
        <v>2.6461653996230963</v>
      </c>
      <c r="H128" s="1">
        <v>2.589736835998401</v>
      </c>
      <c r="I128" s="1">
        <v>2.6134579493620684</v>
      </c>
      <c r="J128" s="1">
        <v>2.6362895997940683</v>
      </c>
      <c r="K128" s="1">
        <v>2.757307699093452</v>
      </c>
      <c r="L128" s="1">
        <v>2.7039999932953807</v>
      </c>
      <c r="M128" s="1">
        <v>2.7153773487738841</v>
      </c>
      <c r="N128" s="1">
        <v>2.6653026422677848</v>
      </c>
    </row>
    <row r="129" spans="2:14" x14ac:dyDescent="0.4">
      <c r="B129">
        <v>3</v>
      </c>
      <c r="C129">
        <v>2009</v>
      </c>
      <c r="D129" t="s">
        <v>34</v>
      </c>
      <c r="E129" s="1">
        <v>2.8993969946051363</v>
      </c>
      <c r="F129" s="1">
        <v>2.9441790651919231</v>
      </c>
      <c r="G129" s="1">
        <v>2.9348321873069612</v>
      </c>
      <c r="H129" s="1">
        <v>2.8226890764316592</v>
      </c>
      <c r="I129" s="1">
        <v>2.8228704046320039</v>
      </c>
      <c r="J129" s="1">
        <v>2.8570283280228668</v>
      </c>
      <c r="K129" s="1">
        <v>2.9575000022138878</v>
      </c>
      <c r="L129" s="1">
        <v>2.8958241572746863</v>
      </c>
      <c r="M129" s="1">
        <v>2.8900000011479414</v>
      </c>
      <c r="N129" s="1">
        <v>2.8856416678428651</v>
      </c>
    </row>
    <row r="130" spans="2:14" x14ac:dyDescent="0.4">
      <c r="B130">
        <v>4</v>
      </c>
      <c r="C130">
        <v>2009</v>
      </c>
      <c r="D130" t="s">
        <v>34</v>
      </c>
      <c r="E130" s="1">
        <v>3.0765882277021221</v>
      </c>
      <c r="F130" s="1">
        <v>3.1542168755129154</v>
      </c>
      <c r="G130" s="1">
        <v>3.0888648883716479</v>
      </c>
      <c r="H130" s="1">
        <v>2.9936527006640405</v>
      </c>
      <c r="I130" s="1">
        <v>3.0149999856948853</v>
      </c>
      <c r="J130" s="1">
        <v>3.0562408814465041</v>
      </c>
      <c r="K130" s="1">
        <v>3.0976119504046085</v>
      </c>
      <c r="L130" s="1">
        <v>3.0342104884616115</v>
      </c>
      <c r="M130" s="1">
        <v>3.0795488518879828</v>
      </c>
      <c r="N130" s="1">
        <v>3.0590104803657781</v>
      </c>
    </row>
    <row r="131" spans="2:14" x14ac:dyDescent="0.4">
      <c r="B131">
        <v>5</v>
      </c>
      <c r="C131">
        <v>2009</v>
      </c>
      <c r="D131" t="s">
        <v>34</v>
      </c>
      <c r="E131" s="1">
        <v>3.3663902864223578</v>
      </c>
      <c r="F131" s="1">
        <v>3.4911764544599198</v>
      </c>
      <c r="G131" s="1">
        <v>3.3795744831680405</v>
      </c>
      <c r="H131" s="1">
        <v>3.4120000234017005</v>
      </c>
      <c r="I131" s="1">
        <v>3.3598979979145285</v>
      </c>
      <c r="J131" s="1">
        <v>3.3551613097916002</v>
      </c>
      <c r="K131" s="1">
        <v>3.4026923363025379</v>
      </c>
      <c r="L131" s="1">
        <v>3.3087499602274462</v>
      </c>
      <c r="M131" s="1">
        <v>3.3822105457908229</v>
      </c>
      <c r="N131" s="1">
        <v>3.3718443461481087</v>
      </c>
    </row>
    <row r="132" spans="2:14" x14ac:dyDescent="0.4">
      <c r="B132">
        <v>6</v>
      </c>
      <c r="C132">
        <v>2009</v>
      </c>
      <c r="D132" t="s">
        <v>34</v>
      </c>
      <c r="E132" s="1">
        <v>3.3556994737121113</v>
      </c>
      <c r="F132" s="1">
        <v>3.42910453454772</v>
      </c>
      <c r="G132" s="1">
        <v>3.3761870500852735</v>
      </c>
      <c r="H132" s="1">
        <v>3.3907751833745676</v>
      </c>
      <c r="I132" s="1">
        <v>3.2393684462497108</v>
      </c>
      <c r="J132" s="1">
        <v>3.3308333257834115</v>
      </c>
      <c r="K132" s="1">
        <v>3.3907407301443588</v>
      </c>
      <c r="L132" s="1">
        <v>3.2500000418843444</v>
      </c>
      <c r="M132" s="1">
        <v>3.2950588394613827</v>
      </c>
      <c r="N132" s="1">
        <v>3.3352397944956858</v>
      </c>
    </row>
    <row r="133" spans="2:14" x14ac:dyDescent="0.4">
      <c r="B133">
        <v>7</v>
      </c>
      <c r="C133">
        <v>2009</v>
      </c>
      <c r="D133" t="s">
        <v>34</v>
      </c>
      <c r="E133" s="1">
        <v>2.4756652080961561</v>
      </c>
      <c r="F133" s="1">
        <v>2.5736470559064082</v>
      </c>
      <c r="G133" s="1">
        <v>2.5676896428239755</v>
      </c>
      <c r="H133" s="1">
        <v>2.4671069076226191</v>
      </c>
      <c r="I133" s="1">
        <v>2.3492929381553576</v>
      </c>
      <c r="J133" s="1">
        <v>2.4565530392256645</v>
      </c>
      <c r="K133" s="1">
        <v>2.5432307646824759</v>
      </c>
      <c r="L133" s="1">
        <v>2.3891891853229419</v>
      </c>
      <c r="M133" s="1">
        <v>2.4073737486444347</v>
      </c>
      <c r="N133" s="1">
        <v>2.4661687400878045</v>
      </c>
    </row>
    <row r="134" spans="2:14" x14ac:dyDescent="0.4">
      <c r="B134">
        <v>8</v>
      </c>
      <c r="C134">
        <v>2009</v>
      </c>
      <c r="D134" t="s">
        <v>34</v>
      </c>
      <c r="E134" s="1">
        <v>2.6407881746151176</v>
      </c>
      <c r="F134" s="1">
        <v>2.6207462709341471</v>
      </c>
      <c r="G134" s="1">
        <v>2.6949285694531033</v>
      </c>
      <c r="H134" s="1">
        <v>2.5268292523981111</v>
      </c>
      <c r="I134" s="1">
        <v>2.4102061728841249</v>
      </c>
      <c r="J134" s="1">
        <v>2.6038073530984582</v>
      </c>
      <c r="K134" s="1">
        <v>2.6067924679450267</v>
      </c>
      <c r="L134" s="1">
        <v>2.5268322917985619</v>
      </c>
      <c r="M134" s="1">
        <v>2.4672941235934989</v>
      </c>
      <c r="N134" s="1">
        <v>2.5770531816906583</v>
      </c>
    </row>
    <row r="135" spans="2:14" x14ac:dyDescent="0.4">
      <c r="B135">
        <v>9</v>
      </c>
      <c r="C135">
        <v>2009</v>
      </c>
      <c r="D135" t="s">
        <v>36</v>
      </c>
      <c r="E135" s="1">
        <v>2.5955348901970443</v>
      </c>
      <c r="F135" s="1">
        <v>2.5391249746084217</v>
      </c>
      <c r="G135" s="1">
        <v>2.6341578897676974</v>
      </c>
      <c r="H135" s="1">
        <v>2.4447222153345742</v>
      </c>
      <c r="I135" s="1">
        <v>2.4125471609943312</v>
      </c>
      <c r="J135" s="1">
        <v>2.5491286244135178</v>
      </c>
      <c r="K135" s="1">
        <v>2.5203076802767241</v>
      </c>
      <c r="L135" s="1">
        <v>2.4933879792364566</v>
      </c>
      <c r="M135" s="1">
        <v>2.4430692880460536</v>
      </c>
      <c r="N135" s="1">
        <v>2.5308757257043268</v>
      </c>
    </row>
    <row r="136" spans="2:14" x14ac:dyDescent="0.4">
      <c r="B136">
        <v>10</v>
      </c>
      <c r="C136">
        <v>2009</v>
      </c>
      <c r="D136" t="s">
        <v>36</v>
      </c>
      <c r="E136" s="1">
        <v>3.0551712876478119</v>
      </c>
      <c r="F136" s="1">
        <v>3.0400000257151469</v>
      </c>
      <c r="G136" s="1">
        <v>3.0622516704710905</v>
      </c>
      <c r="H136" s="1">
        <v>2.9938888903017395</v>
      </c>
      <c r="I136" s="1">
        <v>2.9209302137064381</v>
      </c>
      <c r="J136" s="1">
        <v>3.0511538503516435</v>
      </c>
      <c r="K136" s="1">
        <v>3.0617241325049571</v>
      </c>
      <c r="L136" s="1">
        <v>3.0002312494840235</v>
      </c>
      <c r="M136" s="1">
        <v>2.9684810034836397</v>
      </c>
      <c r="N136" s="1">
        <v>3.0253280868677246</v>
      </c>
    </row>
    <row r="137" spans="2:14" x14ac:dyDescent="0.4">
      <c r="B137">
        <v>11</v>
      </c>
      <c r="C137">
        <v>2009</v>
      </c>
      <c r="D137" t="s">
        <v>36</v>
      </c>
      <c r="E137" s="1">
        <v>3.179505068846423</v>
      </c>
      <c r="F137" s="1">
        <v>3.151230793732863</v>
      </c>
      <c r="G137" s="1">
        <v>3.2090344971623912</v>
      </c>
      <c r="H137" s="1">
        <v>3.1134579449056461</v>
      </c>
      <c r="I137" s="1">
        <v>3.0464285463094707</v>
      </c>
      <c r="J137" s="1">
        <v>3.216538455623847</v>
      </c>
      <c r="K137" s="1">
        <v>3.2362963049500078</v>
      </c>
      <c r="L137" s="1">
        <v>3.1373494202832135</v>
      </c>
      <c r="M137" s="1">
        <v>3.0949999842532847</v>
      </c>
      <c r="N137" s="1">
        <v>3.1593269117039404</v>
      </c>
    </row>
    <row r="138" spans="2:14" x14ac:dyDescent="0.4">
      <c r="B138">
        <v>12</v>
      </c>
      <c r="C138">
        <v>2009</v>
      </c>
      <c r="D138" t="s">
        <v>36</v>
      </c>
      <c r="E138" s="1">
        <v>3.1742733409007391</v>
      </c>
      <c r="F138" s="1">
        <v>3.1436585565892661</v>
      </c>
      <c r="G138" s="1">
        <v>3.2233333478566091</v>
      </c>
      <c r="H138" s="1">
        <v>3.1134285705430167</v>
      </c>
      <c r="I138" s="1">
        <v>3.0683206256109337</v>
      </c>
      <c r="J138" s="1">
        <v>3.1707924554932791</v>
      </c>
      <c r="K138" s="1">
        <v>3.2044615305387056</v>
      </c>
      <c r="L138" s="1">
        <v>3.1482199049744932</v>
      </c>
      <c r="M138" s="1">
        <v>3.1097345267776899</v>
      </c>
      <c r="N138" s="1">
        <v>3.1535258051277935</v>
      </c>
    </row>
    <row r="139" spans="2:14" x14ac:dyDescent="0.4">
      <c r="B139">
        <v>1</v>
      </c>
      <c r="C139">
        <v>2010</v>
      </c>
      <c r="D139" t="s">
        <v>36</v>
      </c>
      <c r="E139" s="1">
        <v>2.9778530342634331</v>
      </c>
      <c r="F139" s="1">
        <v>2.9661193783603497</v>
      </c>
      <c r="G139" s="1">
        <v>3.0188652454538549</v>
      </c>
      <c r="H139" s="1">
        <v>2.9715094273945071</v>
      </c>
      <c r="I139" s="1">
        <v>2.947256624171164</v>
      </c>
      <c r="J139" s="1">
        <v>2.9594416267375654</v>
      </c>
      <c r="K139" s="1">
        <v>3.013333354677473</v>
      </c>
      <c r="L139" s="1">
        <v>2.8995375729709689</v>
      </c>
      <c r="M139" s="1">
        <v>2.9603157846551187</v>
      </c>
      <c r="N139" s="1">
        <v>2.9644003415719054</v>
      </c>
    </row>
    <row r="140" spans="2:14" x14ac:dyDescent="0.4">
      <c r="B140">
        <v>2</v>
      </c>
      <c r="C140">
        <v>2010</v>
      </c>
      <c r="D140" t="s">
        <v>36</v>
      </c>
      <c r="E140" s="1">
        <v>2.8678558656761237</v>
      </c>
      <c r="F140" s="1">
        <v>2.8685293618370502</v>
      </c>
      <c r="G140" s="1">
        <v>2.9301986725914562</v>
      </c>
      <c r="H140" s="1">
        <v>2.8375384569168096</v>
      </c>
      <c r="I140" s="1">
        <v>2.7969565267148226</v>
      </c>
      <c r="J140" s="1">
        <v>2.808622204462687</v>
      </c>
      <c r="K140" s="1">
        <v>2.891166647275289</v>
      </c>
      <c r="L140" s="1">
        <v>2.7604020288841209</v>
      </c>
      <c r="M140" s="1">
        <v>2.7932038862728379</v>
      </c>
      <c r="N140" s="1">
        <v>2.833577374071</v>
      </c>
    </row>
    <row r="141" spans="2:14" x14ac:dyDescent="0.4">
      <c r="B141">
        <v>3</v>
      </c>
      <c r="C141">
        <v>2010</v>
      </c>
      <c r="D141" t="s">
        <v>36</v>
      </c>
      <c r="E141" s="1">
        <v>2.9697003659237637</v>
      </c>
      <c r="F141" s="1">
        <v>2.9860526072351563</v>
      </c>
      <c r="G141" s="1">
        <v>3.0032820481520432</v>
      </c>
      <c r="H141" s="1">
        <v>2.9075796163765486</v>
      </c>
      <c r="I141" s="1">
        <v>2.8739130531532178</v>
      </c>
      <c r="J141" s="1">
        <v>2.86734693553172</v>
      </c>
      <c r="K141" s="1">
        <v>2.9912903308868408</v>
      </c>
      <c r="L141" s="1">
        <v>2.8418292601903281</v>
      </c>
      <c r="M141" s="1">
        <v>2.8424800033569335</v>
      </c>
      <c r="N141" s="1">
        <v>2.9111794835481888</v>
      </c>
    </row>
    <row r="142" spans="2:14" x14ac:dyDescent="0.4">
      <c r="B142">
        <v>4</v>
      </c>
      <c r="C142">
        <v>2010</v>
      </c>
      <c r="D142" t="s">
        <v>36</v>
      </c>
      <c r="E142" s="1">
        <v>2.9500456759918769</v>
      </c>
      <c r="F142" s="1">
        <v>2.9801562428474426</v>
      </c>
      <c r="G142" s="1">
        <v>2.9925624921917917</v>
      </c>
      <c r="H142" s="1">
        <v>2.8520454583746018</v>
      </c>
      <c r="I142" s="1">
        <v>2.7842608389647112</v>
      </c>
      <c r="J142" s="1">
        <v>2.8533061445975791</v>
      </c>
      <c r="K142" s="1">
        <v>3.0196154209283681</v>
      </c>
      <c r="L142" s="1">
        <v>2.8009999561309815</v>
      </c>
      <c r="M142" s="1">
        <v>2.7827184524350952</v>
      </c>
      <c r="N142" s="1">
        <v>2.8799689902815708</v>
      </c>
    </row>
    <row r="143" spans="2:14" x14ac:dyDescent="0.4">
      <c r="B143">
        <v>5</v>
      </c>
      <c r="C143">
        <v>2010</v>
      </c>
      <c r="D143" t="s">
        <v>36</v>
      </c>
      <c r="E143" s="1">
        <v>3.0187671119219632</v>
      </c>
      <c r="F143" s="1">
        <v>3.0561904566628586</v>
      </c>
      <c r="G143" s="1">
        <v>3.0470624968409536</v>
      </c>
      <c r="H143" s="1">
        <v>2.9783333230901641</v>
      </c>
      <c r="I143" s="1">
        <v>2.8573913346166195</v>
      </c>
      <c r="J143" s="1">
        <v>2.9416532170388008</v>
      </c>
      <c r="K143" s="1">
        <v>3.0826922976053677</v>
      </c>
      <c r="L143" s="1">
        <v>2.8889655491401411</v>
      </c>
      <c r="M143" s="1">
        <v>2.8542307798679056</v>
      </c>
      <c r="N143" s="1">
        <v>2.9595676124470787</v>
      </c>
    </row>
    <row r="144" spans="2:14" x14ac:dyDescent="0.4">
      <c r="B144">
        <v>6</v>
      </c>
      <c r="C144">
        <v>2010</v>
      </c>
      <c r="D144" t="s">
        <v>36</v>
      </c>
      <c r="E144" s="1">
        <v>2.829962972358421</v>
      </c>
      <c r="F144" s="1">
        <v>2.8525926066033636</v>
      </c>
      <c r="G144" s="1">
        <v>2.8841489451996822</v>
      </c>
      <c r="H144" s="1">
        <v>2.7747368382332018</v>
      </c>
      <c r="I144" s="1">
        <v>2.6458823600736987</v>
      </c>
      <c r="J144" s="1">
        <v>2.7609764309443205</v>
      </c>
      <c r="K144" s="1">
        <v>2.878732385769696</v>
      </c>
      <c r="L144" s="1">
        <v>2.7202459055869306</v>
      </c>
      <c r="M144" s="1">
        <v>2.6546729078916753</v>
      </c>
      <c r="N144" s="1">
        <v>2.7771258325766253</v>
      </c>
    </row>
    <row r="145" spans="2:14" x14ac:dyDescent="0.4">
      <c r="B145">
        <v>7</v>
      </c>
      <c r="C145">
        <v>2010</v>
      </c>
      <c r="D145" t="s">
        <v>36</v>
      </c>
      <c r="E145" s="1">
        <v>3.1267712886023413</v>
      </c>
      <c r="F145" s="1">
        <v>3.1133823464898498</v>
      </c>
      <c r="G145" s="1">
        <v>3.1611920650431653</v>
      </c>
      <c r="H145" s="1">
        <v>3.0554022761597031</v>
      </c>
      <c r="I145" s="1">
        <v>2.9366087395211924</v>
      </c>
      <c r="J145" s="1">
        <v>3.0828286680092374</v>
      </c>
      <c r="K145" s="1">
        <v>3.1298437155783176</v>
      </c>
      <c r="L145" s="1">
        <v>3.0669542871755997</v>
      </c>
      <c r="M145" s="1">
        <v>2.947244928807629</v>
      </c>
      <c r="N145" s="1">
        <v>3.0757336466316212</v>
      </c>
    </row>
    <row r="146" spans="2:14" x14ac:dyDescent="0.4">
      <c r="B146">
        <v>8</v>
      </c>
      <c r="C146">
        <v>2010</v>
      </c>
      <c r="D146" t="s">
        <v>36</v>
      </c>
      <c r="E146" s="1">
        <v>3.3918636256998234</v>
      </c>
      <c r="F146" s="1">
        <v>3.3503225887975381</v>
      </c>
      <c r="G146" s="1">
        <v>3.4451655773137579</v>
      </c>
      <c r="H146" s="1">
        <v>3.299204558134079</v>
      </c>
      <c r="I146" s="1">
        <v>3.1701769828796382</v>
      </c>
      <c r="J146" s="1">
        <v>3.3751111083560521</v>
      </c>
      <c r="K146" s="1">
        <v>3.3496296361640643</v>
      </c>
      <c r="L146" s="1">
        <v>3.3512169318224383</v>
      </c>
      <c r="M146" s="1">
        <v>3.2214893686010484</v>
      </c>
      <c r="N146" s="1">
        <v>3.3438043486713167</v>
      </c>
    </row>
    <row r="147" spans="2:14" x14ac:dyDescent="0.4">
      <c r="B147">
        <v>9</v>
      </c>
      <c r="C147">
        <v>2010</v>
      </c>
      <c r="D147" t="s">
        <v>38</v>
      </c>
      <c r="E147" s="1">
        <v>4.0753649690725506</v>
      </c>
      <c r="F147" s="1">
        <v>4.0475294337553134</v>
      </c>
      <c r="G147" s="1">
        <v>4.0941573234086626</v>
      </c>
      <c r="H147" s="1">
        <v>4.0138775840097551</v>
      </c>
      <c r="I147" s="1">
        <v>3.9647915909687677</v>
      </c>
      <c r="J147" s="1">
        <v>4.092000008512426</v>
      </c>
      <c r="K147" s="1">
        <v>4.0574626531173932</v>
      </c>
      <c r="L147" s="1">
        <v>4.0592623304148185</v>
      </c>
      <c r="M147" s="1">
        <v>4.0142063470113847</v>
      </c>
      <c r="N147" s="1">
        <v>4.0556393053136954</v>
      </c>
    </row>
    <row r="148" spans="2:14" x14ac:dyDescent="0.4">
      <c r="B148">
        <v>10</v>
      </c>
      <c r="C148">
        <v>2010</v>
      </c>
      <c r="D148" t="s">
        <v>38</v>
      </c>
      <c r="E148" s="1">
        <v>4.7418181462721387</v>
      </c>
      <c r="F148" s="1">
        <v>4.7502940858111664</v>
      </c>
      <c r="G148" s="1">
        <v>4.7071052695575517</v>
      </c>
      <c r="H148" s="1">
        <v>4.7024999948648309</v>
      </c>
      <c r="I148" s="1">
        <v>4.6006034550995665</v>
      </c>
      <c r="J148" s="1">
        <v>4.7983549662998746</v>
      </c>
      <c r="K148" s="1">
        <v>4.7463793302404467</v>
      </c>
      <c r="L148" s="1">
        <v>4.7517368065683465</v>
      </c>
      <c r="M148" s="1">
        <v>4.6789215686274508</v>
      </c>
      <c r="N148" s="1">
        <v>4.728622065159124</v>
      </c>
    </row>
    <row r="149" spans="2:14" x14ac:dyDescent="0.4">
      <c r="B149">
        <v>11</v>
      </c>
      <c r="C149">
        <v>2010</v>
      </c>
      <c r="D149" t="s">
        <v>38</v>
      </c>
      <c r="E149" s="1">
        <v>4.7733936913952029</v>
      </c>
      <c r="F149" s="1">
        <v>4.8673016230265302</v>
      </c>
      <c r="G149" s="1">
        <v>4.7572109099148081</v>
      </c>
      <c r="H149" s="1">
        <v>4.756808488926989</v>
      </c>
      <c r="I149" s="1">
        <v>4.5973275899887085</v>
      </c>
      <c r="J149" s="1">
        <v>4.8350403424232233</v>
      </c>
      <c r="K149" s="1">
        <v>4.819056618888423</v>
      </c>
      <c r="L149" s="1">
        <v>4.7922110725287821</v>
      </c>
      <c r="M149" s="1">
        <v>4.6901960980658428</v>
      </c>
      <c r="N149" s="1">
        <v>4.7689863405971877</v>
      </c>
    </row>
    <row r="150" spans="2:14" x14ac:dyDescent="0.4">
      <c r="B150">
        <v>12</v>
      </c>
      <c r="C150">
        <v>2010</v>
      </c>
      <c r="D150" t="s">
        <v>38</v>
      </c>
      <c r="E150" s="1">
        <v>5.1460594652310627</v>
      </c>
      <c r="F150" s="1">
        <v>5.2414999544620517</v>
      </c>
      <c r="G150" s="1">
        <v>5.1448369078014204</v>
      </c>
      <c r="H150" s="1">
        <v>5.0768461190737213</v>
      </c>
      <c r="I150" s="1">
        <v>4.9702758460209289</v>
      </c>
      <c r="J150" s="1">
        <v>5.173682420640378</v>
      </c>
      <c r="K150" s="1">
        <v>5.1666176599614761</v>
      </c>
      <c r="L150" s="1">
        <v>5.051335995013897</v>
      </c>
      <c r="M150" s="1">
        <v>5.0146153706770678</v>
      </c>
      <c r="N150" s="1">
        <v>5.1086248954393696</v>
      </c>
    </row>
    <row r="151" spans="2:14" x14ac:dyDescent="0.4">
      <c r="B151">
        <v>1</v>
      </c>
      <c r="C151">
        <v>2011</v>
      </c>
      <c r="D151" t="s">
        <v>38</v>
      </c>
      <c r="E151" s="1">
        <v>5.6009459538502737</v>
      </c>
      <c r="F151" s="1">
        <v>5.7146031970069524</v>
      </c>
      <c r="G151" s="1">
        <v>5.5986013645892374</v>
      </c>
      <c r="H151" s="1">
        <v>5.6004950504491813</v>
      </c>
      <c r="I151" s="1">
        <v>5.4884348040041715</v>
      </c>
      <c r="J151" s="1">
        <v>5.6573750158150995</v>
      </c>
      <c r="K151" s="1">
        <v>5.6576785870960791</v>
      </c>
      <c r="L151" s="1">
        <v>5.5705182070559172</v>
      </c>
      <c r="M151" s="1">
        <v>5.5128155449061715</v>
      </c>
      <c r="N151" s="1">
        <v>5.5973948386880572</v>
      </c>
    </row>
    <row r="152" spans="2:14" x14ac:dyDescent="0.4">
      <c r="B152">
        <v>2</v>
      </c>
      <c r="C152">
        <v>2011</v>
      </c>
      <c r="D152" t="s">
        <v>38</v>
      </c>
      <c r="E152" s="1">
        <v>6.0472645823731019</v>
      </c>
      <c r="F152" s="1">
        <v>6.1422222228277299</v>
      </c>
      <c r="G152" s="1">
        <v>6.0463333225250233</v>
      </c>
      <c r="H152" s="1">
        <v>6.0767307464893046</v>
      </c>
      <c r="I152" s="1">
        <v>5.9640000467715044</v>
      </c>
      <c r="J152" s="1">
        <v>6.1123749971389767</v>
      </c>
      <c r="K152" s="1">
        <v>6.1201923076923075</v>
      </c>
      <c r="L152" s="1">
        <v>6.0432642704464614</v>
      </c>
      <c r="M152" s="1">
        <v>5.9658654194611769</v>
      </c>
      <c r="N152" s="1">
        <v>6.0549115839495151</v>
      </c>
    </row>
    <row r="153" spans="2:14" x14ac:dyDescent="0.4">
      <c r="B153">
        <v>3</v>
      </c>
      <c r="C153">
        <v>2011</v>
      </c>
      <c r="D153" t="s">
        <v>38</v>
      </c>
      <c r="E153" s="1">
        <v>5.8765909238295118</v>
      </c>
      <c r="F153" s="1">
        <v>5.9771250188350677</v>
      </c>
      <c r="G153" s="1">
        <v>5.9151462170115687</v>
      </c>
      <c r="H153" s="1">
        <v>5.9271171286299422</v>
      </c>
      <c r="I153" s="1">
        <v>5.8210638499429042</v>
      </c>
      <c r="J153" s="1">
        <v>5.914323424348737</v>
      </c>
      <c r="K153" s="1">
        <v>5.9307595023626014</v>
      </c>
      <c r="L153" s="1">
        <v>5.850801669092621</v>
      </c>
      <c r="M153" s="1">
        <v>5.8027692171243519</v>
      </c>
      <c r="N153" s="1">
        <v>5.8847823249947746</v>
      </c>
    </row>
    <row r="154" spans="2:14" x14ac:dyDescent="0.4">
      <c r="B154">
        <v>4</v>
      </c>
      <c r="C154">
        <v>2011</v>
      </c>
      <c r="D154" t="s">
        <v>38</v>
      </c>
      <c r="E154" s="1">
        <v>6.4675000104037199</v>
      </c>
      <c r="F154" s="1">
        <v>6.6659375354647636</v>
      </c>
      <c r="G154" s="1">
        <v>6.5662142719541281</v>
      </c>
      <c r="H154" s="1">
        <v>6.6308162796254058</v>
      </c>
      <c r="I154" s="1">
        <v>6.4987878943934589</v>
      </c>
      <c r="J154" s="1">
        <v>6.5313095005731734</v>
      </c>
      <c r="K154" s="1">
        <v>6.5204762050083707</v>
      </c>
      <c r="L154" s="1">
        <v>6.52030301334882</v>
      </c>
      <c r="M154" s="1">
        <v>6.4813725153605146</v>
      </c>
      <c r="N154" s="1">
        <v>6.5297249092639067</v>
      </c>
    </row>
    <row r="155" spans="2:14" x14ac:dyDescent="0.4">
      <c r="B155">
        <v>5</v>
      </c>
      <c r="C155">
        <v>2011</v>
      </c>
      <c r="D155" t="s">
        <v>38</v>
      </c>
      <c r="E155" s="1">
        <v>6.2576712255608546</v>
      </c>
      <c r="F155" s="1">
        <v>6.4834426739176765</v>
      </c>
      <c r="G155" s="1">
        <v>6.3091781172033858</v>
      </c>
      <c r="H155" s="1">
        <v>6.4361616336938106</v>
      </c>
      <c r="I155" s="1">
        <v>6.3181633268083841</v>
      </c>
      <c r="J155" s="1">
        <v>6.3132421802729368</v>
      </c>
      <c r="K155" s="1">
        <v>6.2757626953771553</v>
      </c>
      <c r="L155" s="1">
        <v>6.2981538503597942</v>
      </c>
      <c r="M155" s="1">
        <v>6.2913829874485101</v>
      </c>
      <c r="N155" s="1">
        <v>6.3157375820691541</v>
      </c>
    </row>
    <row r="156" spans="2:14" x14ac:dyDescent="0.4">
      <c r="B156">
        <v>6</v>
      </c>
      <c r="C156">
        <v>2011</v>
      </c>
      <c r="D156" t="s">
        <v>38</v>
      </c>
      <c r="E156" s="1">
        <v>6.4114801530803582</v>
      </c>
      <c r="F156" s="1">
        <v>6.5603796922707858</v>
      </c>
      <c r="G156" s="1">
        <v>6.3715428652082169</v>
      </c>
      <c r="H156" s="1">
        <v>6.4116393503595575</v>
      </c>
      <c r="I156" s="1">
        <v>6.5243411138076191</v>
      </c>
      <c r="J156" s="1">
        <v>6.372426223754883</v>
      </c>
      <c r="K156" s="1">
        <v>6.3469736952530713</v>
      </c>
      <c r="L156" s="1">
        <v>6.3655241747056284</v>
      </c>
      <c r="M156" s="1">
        <v>6.4554782535718838</v>
      </c>
      <c r="N156" s="1">
        <v>6.4089908240507034</v>
      </c>
    </row>
    <row r="157" spans="2:14" x14ac:dyDescent="0.4">
      <c r="B157">
        <v>7</v>
      </c>
      <c r="C157">
        <v>2011</v>
      </c>
      <c r="D157" t="s">
        <v>38</v>
      </c>
      <c r="E157" s="1">
        <v>6.2320183395245765</v>
      </c>
      <c r="F157" s="1">
        <v>6.2638095068553135</v>
      </c>
      <c r="G157" s="1">
        <v>6.2461481800785759</v>
      </c>
      <c r="H157" s="1">
        <v>6.1021951000864911</v>
      </c>
      <c r="I157" s="1">
        <v>6.2600870090982177</v>
      </c>
      <c r="J157" s="1">
        <v>6.1579999612302192</v>
      </c>
      <c r="K157" s="1">
        <v>6.1521875113248825</v>
      </c>
      <c r="L157" s="1">
        <v>6.172142858407935</v>
      </c>
      <c r="M157" s="1">
        <v>6.2294000005722046</v>
      </c>
      <c r="N157" s="1">
        <v>6.2002052520883497</v>
      </c>
    </row>
    <row r="158" spans="2:14" x14ac:dyDescent="0.4">
      <c r="B158">
        <v>8</v>
      </c>
      <c r="C158">
        <v>2011</v>
      </c>
      <c r="D158" t="s">
        <v>38</v>
      </c>
      <c r="E158" s="1">
        <v>6.8538174154352847</v>
      </c>
      <c r="F158" s="1">
        <v>6.6975000351667404</v>
      </c>
      <c r="G158" s="1">
        <v>6.8692499667406084</v>
      </c>
      <c r="H158" s="1">
        <v>6.6060784798042445</v>
      </c>
      <c r="I158" s="1">
        <v>6.7324752382712791</v>
      </c>
      <c r="J158" s="1">
        <v>6.7622846342651135</v>
      </c>
      <c r="K158" s="1">
        <v>6.6901408450704229</v>
      </c>
      <c r="L158" s="1">
        <v>6.6780357531138828</v>
      </c>
      <c r="M158" s="1">
        <v>6.634512180235328</v>
      </c>
      <c r="N158" s="1">
        <v>6.7514012744472289</v>
      </c>
    </row>
    <row r="159" spans="2:14" x14ac:dyDescent="0.4">
      <c r="B159">
        <v>9</v>
      </c>
      <c r="C159">
        <v>2011</v>
      </c>
      <c r="D159" t="s">
        <v>40</v>
      </c>
      <c r="E159" s="1">
        <v>6.5735714540376771</v>
      </c>
      <c r="F159" s="1">
        <v>6.4204081710504024</v>
      </c>
      <c r="G159" s="1">
        <v>6.3738970335792091</v>
      </c>
      <c r="H159" s="1">
        <v>6.207638879617055</v>
      </c>
      <c r="I159" s="1">
        <v>6.3925509890731504</v>
      </c>
      <c r="J159" s="1">
        <v>6.6137500196695331</v>
      </c>
      <c r="K159" s="1">
        <v>6.3545312434434882</v>
      </c>
      <c r="L159" s="1">
        <v>6.3491935422343593</v>
      </c>
      <c r="M159" s="1">
        <v>6.4628947408575756</v>
      </c>
      <c r="N159" s="1">
        <v>6.4527030038886659</v>
      </c>
    </row>
    <row r="160" spans="2:14" x14ac:dyDescent="0.4">
      <c r="B160">
        <v>10</v>
      </c>
      <c r="C160">
        <v>2011</v>
      </c>
      <c r="D160" t="s">
        <v>40</v>
      </c>
      <c r="E160" s="1">
        <v>6.1341176466508349</v>
      </c>
      <c r="F160" s="1">
        <v>5.833749957382679</v>
      </c>
      <c r="G160" s="1">
        <v>5.9304348282192061</v>
      </c>
      <c r="H160" s="1">
        <v>5.7219048454647972</v>
      </c>
      <c r="I160" s="1">
        <v>5.6986537988369284</v>
      </c>
      <c r="J160" s="1">
        <v>6.0891666650772098</v>
      </c>
      <c r="K160" s="1">
        <v>5.9042857101985389</v>
      </c>
      <c r="L160" s="1">
        <v>5.9175000607967378</v>
      </c>
      <c r="M160" s="1">
        <v>5.801904746464321</v>
      </c>
      <c r="N160" s="1">
        <v>5.9612785501567194</v>
      </c>
    </row>
    <row r="161" spans="2:14" x14ac:dyDescent="0.4">
      <c r="B161">
        <v>11</v>
      </c>
      <c r="C161">
        <v>2011</v>
      </c>
      <c r="D161" t="s">
        <v>40</v>
      </c>
      <c r="E161" s="1">
        <v>6.2020331972367533</v>
      </c>
      <c r="F161" s="1">
        <v>5.923378409566106</v>
      </c>
      <c r="G161" s="1">
        <v>6.0332085665534523</v>
      </c>
      <c r="H161" s="1">
        <v>5.7980799674987793</v>
      </c>
      <c r="I161" s="1">
        <v>5.8184615428631119</v>
      </c>
      <c r="J161" s="1">
        <v>6.1967187691479921</v>
      </c>
      <c r="K161" s="1">
        <v>6.0712941618526681</v>
      </c>
      <c r="L161" s="1">
        <v>6.0453723516870053</v>
      </c>
      <c r="M161" s="1">
        <v>5.9056451628285069</v>
      </c>
      <c r="N161" s="1">
        <v>6.0555650911011547</v>
      </c>
    </row>
    <row r="162" spans="2:14" x14ac:dyDescent="0.4">
      <c r="B162">
        <v>12</v>
      </c>
      <c r="C162">
        <v>2011</v>
      </c>
      <c r="D162" t="s">
        <v>40</v>
      </c>
      <c r="E162" s="1">
        <v>5.9418817386832288</v>
      </c>
      <c r="F162" s="1">
        <v>5.6410909305919308</v>
      </c>
      <c r="G162" s="1">
        <v>5.7836301098131155</v>
      </c>
      <c r="H162" s="1">
        <v>5.6381481135333029</v>
      </c>
      <c r="I162" s="1">
        <v>5.6396226253149644</v>
      </c>
      <c r="J162" s="1">
        <v>5.9399999773441836</v>
      </c>
      <c r="K162" s="1">
        <v>5.8779166605737476</v>
      </c>
      <c r="L162" s="1">
        <v>5.7884375005960464</v>
      </c>
      <c r="M162" s="1">
        <v>5.6802499890327454</v>
      </c>
      <c r="N162" s="1">
        <v>5.8238366796933034</v>
      </c>
    </row>
    <row r="163" spans="2:14" x14ac:dyDescent="0.4">
      <c r="B163">
        <v>1</v>
      </c>
      <c r="C163">
        <v>2012</v>
      </c>
      <c r="D163" t="s">
        <v>40</v>
      </c>
      <c r="E163" s="1">
        <v>6.0468253937978593</v>
      </c>
      <c r="F163" s="1">
        <v>5.8638460911237278</v>
      </c>
      <c r="G163" s="1">
        <v>5.8633333260450904</v>
      </c>
      <c r="H163" s="1">
        <v>5.7904285635266985</v>
      </c>
      <c r="I163" s="1">
        <v>5.8630612723681388</v>
      </c>
      <c r="J163" s="1">
        <v>6.0467692375183102</v>
      </c>
      <c r="K163" s="1">
        <v>6.0685964969166539</v>
      </c>
      <c r="L163" s="1">
        <v>5.9944681106729707</v>
      </c>
      <c r="M163" s="1">
        <v>5.8419444693459406</v>
      </c>
      <c r="N163" s="1">
        <v>5.9569986724600215</v>
      </c>
    </row>
    <row r="164" spans="2:14" x14ac:dyDescent="0.4">
      <c r="B164">
        <v>2</v>
      </c>
      <c r="C164">
        <v>2012</v>
      </c>
      <c r="D164" t="s">
        <v>40</v>
      </c>
      <c r="E164" s="1">
        <v>6.1046898919482562</v>
      </c>
      <c r="F164" s="1">
        <v>6.0081818258607544</v>
      </c>
      <c r="G164" s="1">
        <v>5.9887431671059197</v>
      </c>
      <c r="H164" s="1">
        <v>5.8874576415045787</v>
      </c>
      <c r="I164" s="1">
        <v>5.9267692345839285</v>
      </c>
      <c r="J164" s="1">
        <v>6.168492046613542</v>
      </c>
      <c r="K164" s="1">
        <v>6.1932142462049216</v>
      </c>
      <c r="L164" s="1">
        <v>6.1337565896372315</v>
      </c>
      <c r="M164" s="1">
        <v>5.9736538575245781</v>
      </c>
      <c r="N164" s="1">
        <v>6.0705320678406478</v>
      </c>
    </row>
    <row r="165" spans="2:14" x14ac:dyDescent="0.4">
      <c r="B165">
        <v>3</v>
      </c>
      <c r="C165">
        <v>2012</v>
      </c>
      <c r="D165" t="s">
        <v>40</v>
      </c>
      <c r="E165" s="1">
        <v>5.9577403756288385</v>
      </c>
      <c r="F165" s="1">
        <v>5.9564615249633786</v>
      </c>
      <c r="G165" s="1">
        <v>5.8166666660043926</v>
      </c>
      <c r="H165" s="1">
        <v>5.8071250140666963</v>
      </c>
      <c r="I165" s="1">
        <v>5.8648275917974004</v>
      </c>
      <c r="J165" s="1">
        <v>6.0265698100245277</v>
      </c>
      <c r="K165" s="1">
        <v>6.1202702844465104</v>
      </c>
      <c r="L165" s="1">
        <v>6.1216129103014545</v>
      </c>
      <c r="M165" s="1">
        <v>5.9433333211474952</v>
      </c>
      <c r="N165" s="1">
        <v>5.9529254805126763</v>
      </c>
    </row>
    <row r="166" spans="2:14" x14ac:dyDescent="0.4">
      <c r="B166">
        <v>4</v>
      </c>
      <c r="C166">
        <v>2012</v>
      </c>
      <c r="D166" t="s">
        <v>40</v>
      </c>
      <c r="E166" s="1">
        <v>5.7977083345254261</v>
      </c>
      <c r="F166" s="1">
        <v>5.8307141917092462</v>
      </c>
      <c r="G166" s="1">
        <v>5.5978481075431725</v>
      </c>
      <c r="H166" s="1">
        <v>5.5714117667254284</v>
      </c>
      <c r="I166" s="1">
        <v>5.7075000628829002</v>
      </c>
      <c r="J166" s="1">
        <v>5.8507142833300998</v>
      </c>
      <c r="K166" s="1">
        <v>5.9341428824833455</v>
      </c>
      <c r="L166" s="1">
        <v>6.0189422873350278</v>
      </c>
      <c r="M166" s="1">
        <v>5.8207692244114027</v>
      </c>
      <c r="N166" s="1">
        <v>5.7886634606581469</v>
      </c>
    </row>
    <row r="167" spans="2:14" x14ac:dyDescent="0.4">
      <c r="B167">
        <v>5</v>
      </c>
      <c r="C167">
        <v>2012</v>
      </c>
      <c r="D167" t="s">
        <v>40</v>
      </c>
      <c r="E167" s="1">
        <v>5.5065551824792971</v>
      </c>
      <c r="F167" s="1">
        <v>5.513333291183284</v>
      </c>
      <c r="G167" s="1">
        <v>5.3721311418085147</v>
      </c>
      <c r="H167" s="1">
        <v>5.3548515149862457</v>
      </c>
      <c r="I167" s="1">
        <v>5.5405333073933916</v>
      </c>
      <c r="J167" s="1">
        <v>5.580079059826998</v>
      </c>
      <c r="K167" s="1">
        <v>5.6290625035762787</v>
      </c>
      <c r="L167" s="1">
        <v>5.7787155930055389</v>
      </c>
      <c r="M167" s="1">
        <v>5.6206666628519697</v>
      </c>
      <c r="N167" s="1">
        <v>5.5293719791559779</v>
      </c>
    </row>
    <row r="168" spans="2:14" x14ac:dyDescent="0.4">
      <c r="B168">
        <v>6</v>
      </c>
      <c r="C168">
        <v>2012</v>
      </c>
      <c r="D168" t="s">
        <v>40</v>
      </c>
      <c r="E168" s="1">
        <v>5.6275720027248557</v>
      </c>
      <c r="F168" s="1">
        <v>5.5286363110397803</v>
      </c>
      <c r="G168" s="1">
        <v>5.5614649991320952</v>
      </c>
      <c r="H168" s="1">
        <v>5.4642500340938565</v>
      </c>
      <c r="I168" s="1">
        <v>5.7288333177566528</v>
      </c>
      <c r="J168" s="1">
        <v>5.6729493163148383</v>
      </c>
      <c r="K168" s="1">
        <v>5.6812987141794968</v>
      </c>
      <c r="L168" s="1">
        <v>5.8807964451545107</v>
      </c>
      <c r="M168" s="1">
        <v>5.8022499918937687</v>
      </c>
      <c r="N168" s="1">
        <v>5.651965812400535</v>
      </c>
    </row>
    <row r="169" spans="2:14" x14ac:dyDescent="0.4">
      <c r="B169">
        <v>7</v>
      </c>
      <c r="C169">
        <v>2012</v>
      </c>
      <c r="D169" t="s">
        <v>40</v>
      </c>
      <c r="E169" s="1">
        <v>6.9995798343369939</v>
      </c>
      <c r="F169" s="1">
        <v>6.942380897582523</v>
      </c>
      <c r="G169" s="1">
        <v>6.9145161228795207</v>
      </c>
      <c r="H169" s="1">
        <v>6.7551470433964447</v>
      </c>
      <c r="I169" s="1">
        <v>7.0777192785028822</v>
      </c>
      <c r="J169" s="1">
        <v>7.057688154200072</v>
      </c>
      <c r="K169" s="1">
        <v>7.0718666076660153</v>
      </c>
      <c r="L169" s="1">
        <v>7.348939368219086</v>
      </c>
      <c r="M169" s="1">
        <v>7.1213888327280683</v>
      </c>
      <c r="N169" s="1">
        <v>7.0151694730176768</v>
      </c>
    </row>
    <row r="170" spans="2:14" x14ac:dyDescent="0.4">
      <c r="B170">
        <v>8</v>
      </c>
      <c r="C170">
        <v>2012</v>
      </c>
      <c r="D170" t="s">
        <v>40</v>
      </c>
      <c r="E170" s="1">
        <v>7.5770370502664584</v>
      </c>
      <c r="F170" s="1">
        <v>7.4195890622596217</v>
      </c>
      <c r="G170" s="1">
        <v>7.5410052834364469</v>
      </c>
      <c r="H170" s="1">
        <v>7.3765517267687564</v>
      </c>
      <c r="I170" s="1">
        <v>7.6478082251875366</v>
      </c>
      <c r="J170" s="1">
        <v>7.5699999948062811</v>
      </c>
      <c r="K170" s="1">
        <v>7.4888405868972558</v>
      </c>
      <c r="L170" s="1">
        <v>7.9260714281172984</v>
      </c>
      <c r="M170" s="1">
        <v>7.7295238744644887</v>
      </c>
      <c r="N170" s="1">
        <v>7.5748713458652714</v>
      </c>
    </row>
    <row r="171" spans="2:14" x14ac:dyDescent="0.4">
      <c r="B171">
        <v>9</v>
      </c>
      <c r="C171">
        <v>2012</v>
      </c>
      <c r="D171" t="s">
        <v>42</v>
      </c>
      <c r="E171" s="1">
        <v>6.9920501968351862</v>
      </c>
      <c r="F171" s="1">
        <v>6.8774193256132063</v>
      </c>
      <c r="G171" s="1">
        <v>7.0081632413020749</v>
      </c>
      <c r="H171" s="1">
        <v>6.8393749713897707</v>
      </c>
      <c r="I171" s="1">
        <v>7.15557891444156</v>
      </c>
      <c r="J171" s="1">
        <v>6.9957920820406168</v>
      </c>
      <c r="K171" s="1">
        <v>6.937352923785939</v>
      </c>
      <c r="L171" s="1">
        <v>7.162814822020354</v>
      </c>
      <c r="M171" s="1">
        <v>7.2063636563040996</v>
      </c>
      <c r="N171" s="1">
        <v>7.0220475209914355</v>
      </c>
    </row>
    <row r="172" spans="2:14" x14ac:dyDescent="0.4">
      <c r="B172">
        <v>10</v>
      </c>
      <c r="C172">
        <v>2012</v>
      </c>
      <c r="D172" t="s">
        <v>42</v>
      </c>
      <c r="E172" s="1">
        <v>7.0766288024006467</v>
      </c>
      <c r="F172" s="1">
        <v>6.806301371691978</v>
      </c>
      <c r="G172" s="1">
        <v>7.0164736823031779</v>
      </c>
      <c r="H172" s="1">
        <v>6.7832558210505995</v>
      </c>
      <c r="I172" s="1">
        <v>7.1564788818359375</v>
      </c>
      <c r="J172" s="1">
        <v>7.0181171524973598</v>
      </c>
      <c r="K172" s="1">
        <v>6.9057142977811852</v>
      </c>
      <c r="L172" s="1">
        <v>7.193015863024999</v>
      </c>
      <c r="M172" s="1">
        <v>7.1099999987560771</v>
      </c>
      <c r="N172" s="1">
        <v>7.021927916294171</v>
      </c>
    </row>
    <row r="173" spans="2:14" x14ac:dyDescent="0.4">
      <c r="B173">
        <v>11</v>
      </c>
      <c r="C173">
        <v>2012</v>
      </c>
      <c r="D173" t="s">
        <v>42</v>
      </c>
      <c r="E173" s="1">
        <v>7.1121989419947118</v>
      </c>
      <c r="F173" s="1">
        <v>6.8004167278607683</v>
      </c>
      <c r="G173" s="1">
        <v>7.0013386208241384</v>
      </c>
      <c r="H173" s="1">
        <v>6.7736619895612691</v>
      </c>
      <c r="I173" s="1">
        <v>7.0920832455158234</v>
      </c>
      <c r="J173" s="1">
        <v>7.0104864661758013</v>
      </c>
      <c r="K173" s="1">
        <v>6.866206843277503</v>
      </c>
      <c r="L173" s="1">
        <v>7.1271739109702734</v>
      </c>
      <c r="M173" s="1">
        <v>7.0336364254806982</v>
      </c>
      <c r="N173" s="1">
        <v>7.008628367818674</v>
      </c>
    </row>
    <row r="174" spans="2:14" x14ac:dyDescent="0.4">
      <c r="B174">
        <v>12</v>
      </c>
      <c r="C174">
        <v>2012</v>
      </c>
      <c r="D174" t="s">
        <v>42</v>
      </c>
      <c r="E174" s="1">
        <v>6.8538749972979227</v>
      </c>
      <c r="F174" s="1">
        <v>6.6300000298407769</v>
      </c>
      <c r="G174" s="1">
        <v>6.7014482991448761</v>
      </c>
      <c r="H174" s="1">
        <v>6.5794737263729699</v>
      </c>
      <c r="I174" s="1">
        <v>6.8854999860127766</v>
      </c>
      <c r="J174" s="1">
        <v>6.8146222347683381</v>
      </c>
      <c r="K174" s="1">
        <v>6.6687837871345312</v>
      </c>
      <c r="L174" s="1">
        <v>6.9423684509176953</v>
      </c>
      <c r="M174" s="1">
        <v>6.8039999961853033</v>
      </c>
      <c r="N174" s="1">
        <v>6.7770948744574087</v>
      </c>
    </row>
    <row r="175" spans="2:14" x14ac:dyDescent="0.4">
      <c r="B175">
        <v>1</v>
      </c>
      <c r="C175">
        <v>2013</v>
      </c>
      <c r="D175" t="s">
        <v>42</v>
      </c>
      <c r="E175" s="1">
        <v>6.8409027970499459</v>
      </c>
      <c r="F175" s="1">
        <v>6.6890789646851392</v>
      </c>
      <c r="G175" s="1">
        <v>6.8062983533954098</v>
      </c>
      <c r="H175" s="1">
        <v>6.6221599922180179</v>
      </c>
      <c r="I175" s="1">
        <v>6.864776127373994</v>
      </c>
      <c r="J175" s="1">
        <v>6.8086561365089873</v>
      </c>
      <c r="K175" s="1">
        <v>6.6848863580010152</v>
      </c>
      <c r="L175" s="1">
        <v>6.9148314293850675</v>
      </c>
      <c r="M175" s="1">
        <v>6.7717778099907768</v>
      </c>
      <c r="N175" s="1">
        <v>6.7897772352294163</v>
      </c>
    </row>
    <row r="176" spans="2:14" x14ac:dyDescent="0.4">
      <c r="B176">
        <v>2</v>
      </c>
      <c r="C176">
        <v>2013</v>
      </c>
      <c r="D176" t="s">
        <v>42</v>
      </c>
      <c r="E176" s="1">
        <v>6.7638197293097369</v>
      </c>
      <c r="F176" s="1">
        <v>6.6163491824316596</v>
      </c>
      <c r="G176" s="1">
        <v>6.6858783509280224</v>
      </c>
      <c r="H176" s="1">
        <v>6.5361616491067291</v>
      </c>
      <c r="I176" s="1">
        <v>6.7483635815707119</v>
      </c>
      <c r="J176" s="1">
        <v>6.7469696895384681</v>
      </c>
      <c r="K176" s="1">
        <v>6.6213433208750256</v>
      </c>
      <c r="L176" s="1">
        <v>6.8351282176808414</v>
      </c>
      <c r="M176" s="1">
        <v>6.6797436078389483</v>
      </c>
      <c r="N176" s="1">
        <v>6.7138307933118408</v>
      </c>
    </row>
    <row r="177" spans="2:14" x14ac:dyDescent="0.4">
      <c r="B177">
        <v>3</v>
      </c>
      <c r="C177">
        <v>2013</v>
      </c>
      <c r="D177" t="s">
        <v>42</v>
      </c>
      <c r="E177" s="1">
        <v>6.9691981122178852</v>
      </c>
      <c r="F177" s="1">
        <v>6.8177778683011487</v>
      </c>
      <c r="G177" s="1">
        <v>6.87926230665113</v>
      </c>
      <c r="H177" s="1">
        <v>6.7173000478744509</v>
      </c>
      <c r="I177" s="1">
        <v>6.8900000154972068</v>
      </c>
      <c r="J177" s="1">
        <v>6.9273869188586668</v>
      </c>
      <c r="K177" s="1">
        <v>6.7877940921222466</v>
      </c>
      <c r="L177" s="1">
        <v>6.9604225561652386</v>
      </c>
      <c r="M177" s="1">
        <v>6.9272728833285235</v>
      </c>
      <c r="N177" s="1">
        <v>6.8894988730176436</v>
      </c>
    </row>
    <row r="178" spans="2:14" x14ac:dyDescent="0.4">
      <c r="B178">
        <v>4</v>
      </c>
      <c r="C178">
        <v>2013</v>
      </c>
      <c r="D178" t="s">
        <v>42</v>
      </c>
      <c r="E178" s="1">
        <v>6.2229583303133644</v>
      </c>
      <c r="F178" s="1">
        <v>6.0828125029802322</v>
      </c>
      <c r="G178" s="1">
        <v>6.1175510445419619</v>
      </c>
      <c r="H178" s="1">
        <v>6.0204999637603756</v>
      </c>
      <c r="I178" s="1">
        <v>6.1661111381318836</v>
      </c>
      <c r="J178" s="1">
        <v>6.2020689577891908</v>
      </c>
      <c r="K178" s="1">
        <v>6.0792753454567734</v>
      </c>
      <c r="L178" s="1">
        <v>6.2899999618530273</v>
      </c>
      <c r="M178" s="1">
        <v>6.18833327293396</v>
      </c>
      <c r="N178" s="1">
        <v>6.1671155709118102</v>
      </c>
    </row>
    <row r="179" spans="2:14" x14ac:dyDescent="0.4">
      <c r="B179">
        <v>5</v>
      </c>
      <c r="C179">
        <v>2013</v>
      </c>
      <c r="D179" t="s">
        <v>42</v>
      </c>
      <c r="E179" s="1">
        <v>6.4433211671174879</v>
      </c>
      <c r="F179" s="1">
        <v>6.2187324376173425</v>
      </c>
      <c r="G179" s="1">
        <v>6.3525405471389362</v>
      </c>
      <c r="H179" s="1">
        <v>6.2142399787902836</v>
      </c>
      <c r="I179" s="1">
        <v>6.367968775331974</v>
      </c>
      <c r="J179" s="1">
        <v>6.3828906361013642</v>
      </c>
      <c r="K179" s="1">
        <v>6.288850592470717</v>
      </c>
      <c r="L179" s="1">
        <v>6.4112631597016989</v>
      </c>
      <c r="M179" s="1">
        <v>6.395217439402705</v>
      </c>
      <c r="N179" s="1">
        <v>6.3592033972174438</v>
      </c>
    </row>
    <row r="180" spans="2:14" x14ac:dyDescent="0.4">
      <c r="B180">
        <v>6</v>
      </c>
      <c r="C180">
        <v>2013</v>
      </c>
      <c r="D180" t="s">
        <v>42</v>
      </c>
      <c r="E180" s="1">
        <v>6.6105524663767099</v>
      </c>
      <c r="F180" s="1">
        <v>6.3568750123182935</v>
      </c>
      <c r="G180" s="1">
        <v>6.5516379331720289</v>
      </c>
      <c r="H180" s="1">
        <v>6.3843939448847919</v>
      </c>
      <c r="I180" s="1">
        <v>6.6497560710441777</v>
      </c>
      <c r="J180" s="1">
        <v>6.557055515713162</v>
      </c>
      <c r="K180" s="1">
        <v>6.4335293489343979</v>
      </c>
      <c r="L180" s="1">
        <v>6.5836000442504874</v>
      </c>
      <c r="M180" s="1">
        <v>6.6746667226155596</v>
      </c>
      <c r="N180" s="1">
        <v>6.543221203506687</v>
      </c>
    </row>
    <row r="181" spans="2:14" x14ac:dyDescent="0.4">
      <c r="B181">
        <v>7</v>
      </c>
      <c r="C181">
        <v>2013</v>
      </c>
      <c r="D181" t="s">
        <v>42</v>
      </c>
      <c r="E181" s="1">
        <v>6.0818781798943542</v>
      </c>
      <c r="F181" s="1">
        <v>5.9934848077369471</v>
      </c>
      <c r="G181" s="1">
        <v>5.9030555778079563</v>
      </c>
      <c r="H181" s="1">
        <v>5.6832800102233882</v>
      </c>
      <c r="I181" s="1">
        <v>6.0909523282732279</v>
      </c>
      <c r="J181" s="1">
        <v>6.1070634713248602</v>
      </c>
      <c r="K181" s="1">
        <v>6.0882142328080677</v>
      </c>
      <c r="L181" s="1">
        <v>5.9724210538362206</v>
      </c>
      <c r="M181" s="1">
        <v>6.0460869333018428</v>
      </c>
      <c r="N181" s="1">
        <v>6.0024866421466481</v>
      </c>
    </row>
    <row r="182" spans="2:14" x14ac:dyDescent="0.4">
      <c r="B182">
        <v>8</v>
      </c>
      <c r="C182">
        <v>2013</v>
      </c>
      <c r="D182" t="s">
        <v>42</v>
      </c>
      <c r="E182" s="1">
        <v>5.5732231159840735</v>
      </c>
      <c r="F182" s="1">
        <v>5.3601539024939902</v>
      </c>
      <c r="G182" s="1">
        <v>5.4456081261505949</v>
      </c>
      <c r="H182" s="1">
        <v>5.0596000051498411</v>
      </c>
      <c r="I182" s="1">
        <v>5.4608928390911649</v>
      </c>
      <c r="J182" s="1">
        <v>5.5541908592603999</v>
      </c>
      <c r="K182" s="1">
        <v>5.293970535783207</v>
      </c>
      <c r="L182" s="1">
        <v>5.5347142968858991</v>
      </c>
      <c r="M182" s="1">
        <v>5.5289999723434438</v>
      </c>
      <c r="N182" s="1">
        <v>5.4618888837319837</v>
      </c>
    </row>
    <row r="183" spans="2:14" x14ac:dyDescent="0.4">
      <c r="B183">
        <v>9</v>
      </c>
      <c r="C183">
        <v>2013</v>
      </c>
      <c r="D183" t="s">
        <v>44</v>
      </c>
      <c r="E183" s="1">
        <v>4.6705783906283678</v>
      </c>
      <c r="F183" s="1">
        <v>4.2847692489624025</v>
      </c>
      <c r="G183" s="1">
        <v>4.5603496894969808</v>
      </c>
      <c r="H183" s="1">
        <v>4.3506024688123217</v>
      </c>
      <c r="I183" s="1">
        <v>4.657909076864069</v>
      </c>
      <c r="J183" s="1">
        <v>4.5992823057767875</v>
      </c>
      <c r="K183" s="1">
        <v>4.4664705921621888</v>
      </c>
      <c r="L183" s="1">
        <v>4.6630952244713191</v>
      </c>
      <c r="M183" s="1">
        <v>4.7025000121858378</v>
      </c>
      <c r="N183" s="1">
        <v>4.5829493754114177</v>
      </c>
    </row>
    <row r="184" spans="2:14" x14ac:dyDescent="0.4">
      <c r="B184">
        <v>10</v>
      </c>
      <c r="C184">
        <v>2013</v>
      </c>
      <c r="D184" t="s">
        <v>44</v>
      </c>
      <c r="E184" s="1">
        <v>4.1149754716638931</v>
      </c>
      <c r="F184" s="1">
        <v>3.9572500020265577</v>
      </c>
      <c r="G184" s="1">
        <v>4.0435869939949196</v>
      </c>
      <c r="H184" s="1">
        <v>3.9136035957851925</v>
      </c>
      <c r="I184" s="1">
        <v>4.0389553077185338</v>
      </c>
      <c r="J184" s="1">
        <v>4.1254948861769849</v>
      </c>
      <c r="K184" s="1">
        <v>3.9280000378103819</v>
      </c>
      <c r="L184" s="1">
        <v>4.1246745628718084</v>
      </c>
      <c r="M184" s="1">
        <v>4.1065625548362732</v>
      </c>
      <c r="N184" s="1">
        <v>4.0654808797661053</v>
      </c>
    </row>
    <row r="185" spans="2:14" x14ac:dyDescent="0.4">
      <c r="B185">
        <v>11</v>
      </c>
      <c r="C185">
        <v>2013</v>
      </c>
      <c r="D185" t="s">
        <v>44</v>
      </c>
      <c r="E185" s="1">
        <v>3.9893644603632263</v>
      </c>
      <c r="F185" s="1">
        <v>3.9531746364775158</v>
      </c>
      <c r="G185" s="1">
        <v>3.9835761840769779</v>
      </c>
      <c r="H185" s="1">
        <v>3.7908000183105472</v>
      </c>
      <c r="I185" s="1">
        <v>3.9032203585414562</v>
      </c>
      <c r="J185" s="1">
        <v>4.0244196770446639</v>
      </c>
      <c r="K185" s="1">
        <v>3.8067164171987504</v>
      </c>
      <c r="L185" s="1">
        <v>4.0768627489314362</v>
      </c>
      <c r="M185" s="1">
        <v>4.0025000691413881</v>
      </c>
      <c r="N185" s="1">
        <v>3.9672649062297625</v>
      </c>
    </row>
    <row r="186" spans="2:14" x14ac:dyDescent="0.4">
      <c r="B186">
        <v>12</v>
      </c>
      <c r="C186">
        <v>2013</v>
      </c>
      <c r="D186" t="s">
        <v>44</v>
      </c>
      <c r="E186" s="1">
        <v>4.083148181438446</v>
      </c>
      <c r="F186" s="1">
        <v>3.9472727450457494</v>
      </c>
      <c r="G186" s="1">
        <v>4.016821226536833</v>
      </c>
      <c r="H186" s="1">
        <v>3.8163999986648558</v>
      </c>
      <c r="I186" s="1">
        <v>3.9532759025179112</v>
      </c>
      <c r="J186" s="1">
        <v>4.1238738846134497</v>
      </c>
      <c r="K186" s="1">
        <v>3.8656338369342649</v>
      </c>
      <c r="L186" s="1">
        <v>4.1223750114440918</v>
      </c>
      <c r="M186" s="1">
        <v>4.0620000660419464</v>
      </c>
      <c r="N186" s="1">
        <v>4.0278411647210053</v>
      </c>
    </row>
    <row r="187" spans="2:14" x14ac:dyDescent="0.4">
      <c r="B187">
        <v>1</v>
      </c>
      <c r="C187">
        <v>2014</v>
      </c>
      <c r="D187" t="s">
        <v>44</v>
      </c>
      <c r="E187" s="1">
        <v>4.0474409916269494</v>
      </c>
      <c r="F187" s="1">
        <v>3.9462745096169272</v>
      </c>
      <c r="G187" s="1">
        <v>3.9895834264655909</v>
      </c>
      <c r="H187" s="1">
        <v>3.8026271149263544</v>
      </c>
      <c r="I187" s="1">
        <v>3.910945969658929</v>
      </c>
      <c r="J187" s="1">
        <v>4.0872458007376071</v>
      </c>
      <c r="K187" s="1">
        <v>3.8505555854903326</v>
      </c>
      <c r="L187" s="1">
        <v>4.0716000390052791</v>
      </c>
      <c r="M187" s="1">
        <v>4.0216667254765834</v>
      </c>
      <c r="N187" s="1">
        <v>3.9960349772174286</v>
      </c>
    </row>
    <row r="188" spans="2:14" x14ac:dyDescent="0.4">
      <c r="B188">
        <v>2</v>
      </c>
      <c r="C188">
        <v>2014</v>
      </c>
      <c r="D188" t="s">
        <v>44</v>
      </c>
      <c r="E188" s="1">
        <v>4.3168965639739199</v>
      </c>
      <c r="F188" s="1">
        <v>4.2479069565617751</v>
      </c>
      <c r="G188" s="1">
        <v>4.2196643960555926</v>
      </c>
      <c r="H188" s="1">
        <v>4.1107246806656104</v>
      </c>
      <c r="I188" s="1">
        <v>4.1605000178019207</v>
      </c>
      <c r="J188" s="1">
        <v>4.3374311923980713</v>
      </c>
      <c r="K188" s="1">
        <v>4.1369355147884734</v>
      </c>
      <c r="L188" s="1">
        <v>4.3087628600523642</v>
      </c>
      <c r="M188" s="1">
        <v>4.2602703120257406</v>
      </c>
      <c r="N188" s="1">
        <v>4.264539815770557</v>
      </c>
    </row>
    <row r="189" spans="2:14" x14ac:dyDescent="0.4">
      <c r="B189">
        <v>3</v>
      </c>
      <c r="C189">
        <v>2014</v>
      </c>
      <c r="D189" t="s">
        <v>44</v>
      </c>
      <c r="E189" s="1">
        <v>4.5308522744612256</v>
      </c>
      <c r="F189" s="1">
        <v>4.4827083647251138</v>
      </c>
      <c r="G189" s="1">
        <v>4.4059183484032038</v>
      </c>
      <c r="H189" s="1">
        <v>4.2884042643486184</v>
      </c>
      <c r="I189" s="1">
        <v>4.4685714329992026</v>
      </c>
      <c r="J189" s="1">
        <v>4.5842932156867384</v>
      </c>
      <c r="K189" s="1">
        <v>4.4456250369548789</v>
      </c>
      <c r="L189" s="1">
        <v>4.6245833516120909</v>
      </c>
      <c r="M189" s="1">
        <v>4.5050000309944149</v>
      </c>
      <c r="N189" s="1">
        <v>4.4966773612376967</v>
      </c>
    </row>
    <row r="190" spans="2:14" x14ac:dyDescent="0.4">
      <c r="B190">
        <v>4</v>
      </c>
      <c r="C190">
        <v>2014</v>
      </c>
      <c r="D190" t="s">
        <v>44</v>
      </c>
      <c r="E190" s="1">
        <v>4.586825393495106</v>
      </c>
      <c r="F190" s="1">
        <v>4.5922641124365464</v>
      </c>
      <c r="G190" s="1">
        <v>4.5163276343695857</v>
      </c>
      <c r="H190" s="1">
        <v>4.3663793185661577</v>
      </c>
      <c r="I190" s="1">
        <v>4.5565789436039168</v>
      </c>
      <c r="J190" s="1">
        <v>4.6466129010723485</v>
      </c>
      <c r="K190" s="1">
        <v>4.598850573616466</v>
      </c>
      <c r="L190" s="1">
        <v>4.7942105415172147</v>
      </c>
      <c r="M190" s="1">
        <v>4.6497825746950898</v>
      </c>
      <c r="N190" s="1">
        <v>4.5948239910125732</v>
      </c>
    </row>
    <row r="191" spans="2:14" x14ac:dyDescent="0.4">
      <c r="B191">
        <v>5</v>
      </c>
      <c r="C191">
        <v>2014</v>
      </c>
      <c r="D191" t="s">
        <v>44</v>
      </c>
      <c r="E191" s="1">
        <v>4.4373333270733175</v>
      </c>
      <c r="F191" s="1">
        <v>4.5062500238418579</v>
      </c>
      <c r="G191" s="1">
        <v>4.3836734927430445</v>
      </c>
      <c r="H191" s="1">
        <v>4.2227957223051336</v>
      </c>
      <c r="I191" s="1">
        <v>4.3864516365912651</v>
      </c>
      <c r="J191" s="1">
        <v>4.4959223200973959</v>
      </c>
      <c r="K191" s="1">
        <v>4.4561765018631432</v>
      </c>
      <c r="L191" s="1">
        <v>4.6173170485147619</v>
      </c>
      <c r="M191" s="1">
        <v>4.4929999828338625</v>
      </c>
      <c r="N191" s="1">
        <v>4.4390054097046727</v>
      </c>
    </row>
    <row r="192" spans="2:14" x14ac:dyDescent="0.4">
      <c r="B192">
        <v>6</v>
      </c>
      <c r="C192">
        <v>2014</v>
      </c>
      <c r="D192" t="s">
        <v>44</v>
      </c>
      <c r="E192" s="1">
        <v>4.1094782850016722</v>
      </c>
      <c r="F192" s="1">
        <v>4.0604877878979941</v>
      </c>
      <c r="G192" s="1">
        <v>4.1094666624069216</v>
      </c>
      <c r="H192" s="1">
        <v>3.8650000041181389</v>
      </c>
      <c r="I192" s="1">
        <v>4.0098413437131857</v>
      </c>
      <c r="J192" s="1">
        <v>4.0955042588610606</v>
      </c>
      <c r="K192" s="1">
        <v>4.0194285767419</v>
      </c>
      <c r="L192" s="1">
        <v>4.1813461734698372</v>
      </c>
      <c r="M192" s="1">
        <v>4.1950000166893009</v>
      </c>
      <c r="N192" s="1">
        <v>4.0816113534383476</v>
      </c>
    </row>
    <row r="193" spans="2:14" x14ac:dyDescent="0.4">
      <c r="B193">
        <v>7</v>
      </c>
      <c r="C193">
        <v>2014</v>
      </c>
      <c r="D193" t="s">
        <v>44</v>
      </c>
      <c r="E193" s="1">
        <v>3.5411827846239978</v>
      </c>
      <c r="F193" s="1">
        <v>3.5228000068664551</v>
      </c>
      <c r="G193" s="1">
        <v>3.5590000179078842</v>
      </c>
      <c r="H193" s="1">
        <v>3.3049999800595371</v>
      </c>
      <c r="I193" s="1">
        <v>3.4910714342480609</v>
      </c>
      <c r="J193" s="1">
        <v>3.5443842152656586</v>
      </c>
      <c r="K193" s="1">
        <v>3.4967532436569009</v>
      </c>
      <c r="L193" s="1">
        <v>3.6086813407939871</v>
      </c>
      <c r="M193" s="1">
        <v>3.6963999891281123</v>
      </c>
      <c r="N193" s="1">
        <v>3.5249175525890983</v>
      </c>
    </row>
    <row r="194" spans="2:14" x14ac:dyDescent="0.4">
      <c r="B194">
        <v>8</v>
      </c>
      <c r="C194">
        <v>2014</v>
      </c>
      <c r="D194" t="s">
        <v>44</v>
      </c>
      <c r="E194" s="1">
        <v>3.3047906919967303</v>
      </c>
      <c r="F194" s="1">
        <v>3.2724999785423279</v>
      </c>
      <c r="G194" s="1">
        <v>3.2942758642393968</v>
      </c>
      <c r="H194" s="1">
        <v>3.003103423392635</v>
      </c>
      <c r="I194" s="1">
        <v>3.1745588218464569</v>
      </c>
      <c r="J194" s="1">
        <v>3.3045344063144944</v>
      </c>
      <c r="K194" s="1">
        <v>3.2323437556624417</v>
      </c>
      <c r="L194" s="1">
        <v>3.3696268725751053</v>
      </c>
      <c r="M194" s="1">
        <v>3.3902499914169306</v>
      </c>
      <c r="N194" s="1">
        <v>3.2754863769627729</v>
      </c>
    </row>
    <row r="195" spans="2:14" x14ac:dyDescent="0.4">
      <c r="B195">
        <v>9</v>
      </c>
      <c r="C195">
        <v>2014</v>
      </c>
      <c r="D195" t="s">
        <v>46</v>
      </c>
      <c r="E195" s="1">
        <v>2.9925903555858566</v>
      </c>
      <c r="F195" s="1">
        <v>2.7804999828338626</v>
      </c>
      <c r="G195" s="1">
        <v>2.9800694353050656</v>
      </c>
      <c r="H195" s="1">
        <v>2.7062650674796971</v>
      </c>
      <c r="I195" s="1">
        <v>2.9323188360186592</v>
      </c>
      <c r="J195" s="1">
        <v>3.023152699024219</v>
      </c>
      <c r="K195" s="1">
        <v>2.8176562488079071</v>
      </c>
      <c r="L195" s="1">
        <v>3.1287654358663675</v>
      </c>
      <c r="M195" s="1">
        <v>3.0672500073909754</v>
      </c>
      <c r="N195" s="1">
        <v>2.9597977480191862</v>
      </c>
    </row>
    <row r="196" spans="2:14" x14ac:dyDescent="0.4">
      <c r="B196">
        <v>10</v>
      </c>
      <c r="C196">
        <v>2014</v>
      </c>
      <c r="D196" t="s">
        <v>46</v>
      </c>
      <c r="E196" s="1">
        <v>3.1972962847462405</v>
      </c>
      <c r="F196" s="1">
        <v>3.0748387229058061</v>
      </c>
      <c r="G196" s="1">
        <v>3.262696629159906</v>
      </c>
      <c r="H196" s="1">
        <v>2.8869298194584099</v>
      </c>
      <c r="I196" s="1">
        <v>3.2387857096535817</v>
      </c>
      <c r="J196" s="1">
        <v>3.2155821723480753</v>
      </c>
      <c r="K196" s="1">
        <v>2.9723749995231632</v>
      </c>
      <c r="L196" s="1">
        <v>3.201643860503419</v>
      </c>
      <c r="M196" s="1">
        <v>3.3118556701030921</v>
      </c>
      <c r="N196" s="1">
        <v>3.1805044465673431</v>
      </c>
    </row>
    <row r="197" spans="2:14" x14ac:dyDescent="0.4">
      <c r="B197">
        <v>11</v>
      </c>
      <c r="C197">
        <v>2014</v>
      </c>
      <c r="D197" t="s">
        <v>46</v>
      </c>
      <c r="E197" s="1">
        <v>3.7639910255312383</v>
      </c>
      <c r="F197" s="1">
        <v>3.3376470453598914</v>
      </c>
      <c r="G197" s="1">
        <v>3.7367808328915957</v>
      </c>
      <c r="H197" s="1">
        <v>3.3540625249346099</v>
      </c>
      <c r="I197" s="1">
        <v>3.5668750014156103</v>
      </c>
      <c r="J197" s="1">
        <v>3.7137354227355481</v>
      </c>
      <c r="K197" s="1">
        <v>3.4296825726826987</v>
      </c>
      <c r="L197" s="1">
        <v>3.5581982221689317</v>
      </c>
      <c r="M197" s="1">
        <v>3.5857143035301799</v>
      </c>
      <c r="N197" s="1">
        <v>3.6281375216856739</v>
      </c>
    </row>
    <row r="198" spans="2:14" x14ac:dyDescent="0.4">
      <c r="B198">
        <v>12</v>
      </c>
      <c r="C198">
        <v>2014</v>
      </c>
      <c r="D198" t="s">
        <v>46</v>
      </c>
      <c r="E198" s="1">
        <v>4.1450000097674708</v>
      </c>
      <c r="F198" s="1">
        <v>4.0087878704071045</v>
      </c>
      <c r="G198" s="1">
        <v>4.147777779897055</v>
      </c>
      <c r="H198" s="1">
        <v>3.7716505064547641</v>
      </c>
      <c r="I198" s="1">
        <v>4.0147712667003956</v>
      </c>
      <c r="J198" s="1">
        <v>4.1694713479096661</v>
      </c>
      <c r="K198" s="1">
        <v>3.8038157977555929</v>
      </c>
      <c r="L198" s="1">
        <v>4.0179999978918772</v>
      </c>
      <c r="M198" s="1">
        <v>4.03201834652402</v>
      </c>
      <c r="N198" s="1">
        <v>4.0574754940138922</v>
      </c>
    </row>
    <row r="199" spans="2:14" x14ac:dyDescent="0.4">
      <c r="B199">
        <v>1</v>
      </c>
      <c r="C199">
        <v>2015</v>
      </c>
      <c r="D199" t="s">
        <v>46</v>
      </c>
      <c r="E199" s="1">
        <v>4.1666666931576195</v>
      </c>
      <c r="F199" s="1">
        <v>3.992962969674005</v>
      </c>
      <c r="G199" s="1">
        <v>4.1621088851876804</v>
      </c>
      <c r="H199" s="1">
        <v>3.8264286149115789</v>
      </c>
      <c r="I199" s="1">
        <v>4.0405042251618974</v>
      </c>
      <c r="J199" s="1">
        <v>4.1490291588514756</v>
      </c>
      <c r="K199" s="1">
        <v>3.8164706124978909</v>
      </c>
      <c r="L199" s="1">
        <v>3.9996969952727799</v>
      </c>
      <c r="M199" s="1">
        <v>4.0475000332702287</v>
      </c>
      <c r="N199" s="1">
        <v>4.0690528723677755</v>
      </c>
    </row>
    <row r="200" spans="2:14" x14ac:dyDescent="0.4">
      <c r="B200">
        <v>2</v>
      </c>
      <c r="C200">
        <v>2015</v>
      </c>
      <c r="D200" t="s">
        <v>46</v>
      </c>
      <c r="E200" s="1">
        <v>4.4170689644484682</v>
      </c>
      <c r="F200" s="1">
        <v>4.4086363532326436</v>
      </c>
      <c r="G200" s="1">
        <v>4.453581062523094</v>
      </c>
      <c r="H200" s="1">
        <v>4.0375268715684136</v>
      </c>
      <c r="I200" s="1">
        <v>4.2976422271108241</v>
      </c>
      <c r="J200" s="1">
        <v>4.3752742608388262</v>
      </c>
      <c r="K200" s="1">
        <v>4.0893750078976154</v>
      </c>
      <c r="L200" s="1">
        <v>4.1987500488758087</v>
      </c>
      <c r="M200" s="1">
        <v>4.3329545151103632</v>
      </c>
      <c r="N200" s="1">
        <v>4.3236803577370839</v>
      </c>
    </row>
    <row r="201" spans="2:14" x14ac:dyDescent="0.4">
      <c r="B201">
        <v>3</v>
      </c>
      <c r="C201">
        <v>2015</v>
      </c>
      <c r="D201" t="s">
        <v>46</v>
      </c>
      <c r="E201" s="1">
        <v>4.4704455290690506</v>
      </c>
      <c r="F201" s="1">
        <v>4.4586364139210088</v>
      </c>
      <c r="G201" s="1">
        <v>4.4406617564313553</v>
      </c>
      <c r="H201" s="1">
        <v>4.0466667165358858</v>
      </c>
      <c r="I201" s="1">
        <v>4.3827419665551952</v>
      </c>
      <c r="J201" s="1">
        <v>4.4386538358835077</v>
      </c>
      <c r="K201" s="1">
        <v>4.1307463076577262</v>
      </c>
      <c r="L201" s="1">
        <v>4.3663716485015058</v>
      </c>
      <c r="M201" s="1">
        <v>4.3976666609446209</v>
      </c>
      <c r="N201" s="1">
        <v>4.372570890109345</v>
      </c>
    </row>
    <row r="202" spans="2:14" x14ac:dyDescent="0.4">
      <c r="B202">
        <v>4</v>
      </c>
      <c r="C202">
        <v>2015</v>
      </c>
      <c r="D202" t="s">
        <v>46</v>
      </c>
      <c r="E202" s="1">
        <v>4.5132764500562645</v>
      </c>
      <c r="F202" s="1">
        <v>4.4143333594004313</v>
      </c>
      <c r="G202" s="1">
        <v>4.451822686077926</v>
      </c>
      <c r="H202" s="1">
        <v>4.1631451652896017</v>
      </c>
      <c r="I202" s="1">
        <v>4.3359615359550867</v>
      </c>
      <c r="J202" s="1">
        <v>4.4202666918436675</v>
      </c>
      <c r="K202" s="1">
        <v>4.080919578157622</v>
      </c>
      <c r="L202" s="1">
        <v>4.245140849704474</v>
      </c>
      <c r="M202" s="1">
        <v>4.362820507114769</v>
      </c>
      <c r="N202" s="1">
        <v>4.3702203972937319</v>
      </c>
    </row>
    <row r="203" spans="2:14" x14ac:dyDescent="0.4">
      <c r="B203">
        <v>5</v>
      </c>
      <c r="C203">
        <v>2015</v>
      </c>
      <c r="D203" t="s">
        <v>46</v>
      </c>
      <c r="E203" s="1">
        <v>4.0300000047279614</v>
      </c>
      <c r="F203" s="1">
        <v>3.9958333571751923</v>
      </c>
      <c r="G203" s="1">
        <v>4.0506329249732103</v>
      </c>
      <c r="H203" s="1">
        <v>3.8425999927520751</v>
      </c>
      <c r="I203" s="1">
        <v>4.0009483242857042</v>
      </c>
      <c r="J203" s="1">
        <v>4.0154506679256583</v>
      </c>
      <c r="K203" s="1">
        <v>3.8268571513039733</v>
      </c>
      <c r="L203" s="1">
        <v>3.8249999601393938</v>
      </c>
      <c r="M203" s="1">
        <v>3.9922340651775921</v>
      </c>
      <c r="N203" s="1">
        <v>3.9721311578676555</v>
      </c>
    </row>
    <row r="204" spans="2:14" x14ac:dyDescent="0.4">
      <c r="B204">
        <v>6</v>
      </c>
      <c r="C204">
        <v>2015</v>
      </c>
      <c r="D204" t="s">
        <v>46</v>
      </c>
      <c r="E204" s="1">
        <v>3.8163470394535151</v>
      </c>
      <c r="F204" s="1">
        <v>3.8016666869322457</v>
      </c>
      <c r="G204" s="1">
        <v>3.8555704443246728</v>
      </c>
      <c r="H204" s="1">
        <v>3.6449999666213988</v>
      </c>
      <c r="I204" s="1">
        <v>3.7929838780433904</v>
      </c>
      <c r="J204" s="1">
        <v>3.7824279614436773</v>
      </c>
      <c r="K204" s="1">
        <v>3.7161110871367984</v>
      </c>
      <c r="L204" s="1">
        <v>3.6345054605504967</v>
      </c>
      <c r="M204" s="1">
        <v>3.7801041379570965</v>
      </c>
      <c r="N204" s="1">
        <v>3.771601058076234</v>
      </c>
    </row>
    <row r="205" spans="2:14" x14ac:dyDescent="0.4">
      <c r="B205">
        <v>7</v>
      </c>
      <c r="C205">
        <v>2015</v>
      </c>
      <c r="D205" t="s">
        <v>46</v>
      </c>
      <c r="E205" s="1">
        <v>4.1768055282257226</v>
      </c>
      <c r="F205" s="1">
        <v>4.2350000034679063</v>
      </c>
      <c r="G205" s="1">
        <v>4.1759509279684064</v>
      </c>
      <c r="H205" s="1">
        <v>4.0921000266075138</v>
      </c>
      <c r="I205" s="1">
        <v>4.276446297149028</v>
      </c>
      <c r="J205" s="1">
        <v>4.2431944299627231</v>
      </c>
      <c r="K205" s="1">
        <v>4.1544444130526648</v>
      </c>
      <c r="L205" s="1">
        <v>4.1960330718804979</v>
      </c>
      <c r="M205" s="1">
        <v>4.2654838767102978</v>
      </c>
      <c r="N205" s="1">
        <v>4.201743769475998</v>
      </c>
    </row>
    <row r="206" spans="2:14" x14ac:dyDescent="0.4">
      <c r="B206">
        <v>8</v>
      </c>
      <c r="C206">
        <v>2015</v>
      </c>
      <c r="D206" t="s">
        <v>46</v>
      </c>
      <c r="E206" s="1">
        <v>3.3065126002335754</v>
      </c>
      <c r="F206" s="1">
        <v>3.4183333416779842</v>
      </c>
      <c r="G206" s="1">
        <v>3.2946012239514686</v>
      </c>
      <c r="H206" s="1">
        <v>3.2389000129699705</v>
      </c>
      <c r="I206" s="1">
        <v>3.5164035203164086</v>
      </c>
      <c r="J206" s="1">
        <v>3.4225999937057496</v>
      </c>
      <c r="K206" s="1">
        <v>3.3804166714350381</v>
      </c>
      <c r="L206" s="1">
        <v>3.4520588014640059</v>
      </c>
      <c r="M206" s="1">
        <v>3.5258888827429877</v>
      </c>
      <c r="N206" s="1">
        <v>3.3818300061916542</v>
      </c>
    </row>
    <row r="207" spans="2:14" x14ac:dyDescent="0.4">
      <c r="B207">
        <v>9</v>
      </c>
      <c r="C207">
        <v>2015</v>
      </c>
      <c r="D207" t="s">
        <v>267</v>
      </c>
      <c r="E207" s="1">
        <v>3.1749236638309393</v>
      </c>
      <c r="F207" s="1">
        <v>3.2815384559142275</v>
      </c>
      <c r="G207" s="1">
        <v>3.1726794277081649</v>
      </c>
      <c r="H207" s="1">
        <v>3.1244444480309119</v>
      </c>
      <c r="I207" s="1">
        <v>3.3447058777403988</v>
      </c>
      <c r="J207" s="1">
        <v>3.2302231980221605</v>
      </c>
      <c r="K207" s="1">
        <v>3.1734246423799699</v>
      </c>
      <c r="L207" s="1">
        <v>3.3276073786378637</v>
      </c>
      <c r="M207" s="1">
        <v>3.3339423285080843</v>
      </c>
      <c r="N207" s="1">
        <v>3.2325595237669491</v>
      </c>
    </row>
    <row r="208" spans="2:14" x14ac:dyDescent="0.4">
      <c r="B208">
        <v>10</v>
      </c>
      <c r="C208">
        <v>2015</v>
      </c>
      <c r="D208" t="s">
        <v>267</v>
      </c>
      <c r="E208" s="1">
        <v>3.1863207412215897</v>
      </c>
      <c r="F208" s="1">
        <v>3.2728571437654033</v>
      </c>
      <c r="G208" s="1">
        <v>3.2128571399620602</v>
      </c>
      <c r="H208" s="1">
        <v>3.1727941141409026</v>
      </c>
      <c r="I208" s="1">
        <v>3.2323577520323967</v>
      </c>
      <c r="J208" s="1">
        <v>3.262633922908988</v>
      </c>
      <c r="K208" s="1">
        <v>3.1937500149011617</v>
      </c>
      <c r="L208" s="1">
        <v>3.365263131104018</v>
      </c>
      <c r="M208" s="1">
        <v>3.2505435166151626</v>
      </c>
      <c r="N208" s="1">
        <v>3.2405438590468023</v>
      </c>
    </row>
    <row r="209" spans="2:14" x14ac:dyDescent="0.4">
      <c r="B209">
        <v>11</v>
      </c>
      <c r="C209">
        <v>2015</v>
      </c>
      <c r="D209" t="s">
        <v>267</v>
      </c>
      <c r="E209" s="1">
        <v>3.0249999996091499</v>
      </c>
      <c r="F209" s="1">
        <v>3.2208571161542614</v>
      </c>
      <c r="G209" s="1">
        <v>3.0338414413173029</v>
      </c>
      <c r="H209" s="1">
        <v>3.0447999930381782</v>
      </c>
      <c r="I209" s="1">
        <v>3.046507950813051</v>
      </c>
      <c r="J209" s="1">
        <v>3.0914225757870217</v>
      </c>
      <c r="K209" s="1">
        <v>3.0395402113596592</v>
      </c>
      <c r="L209" s="1">
        <v>3.1854216621582765</v>
      </c>
      <c r="M209" s="1">
        <v>3.0605263157894731</v>
      </c>
      <c r="N209" s="1">
        <v>3.0728821547547724</v>
      </c>
    </row>
    <row r="210" spans="2:14" x14ac:dyDescent="0.4">
      <c r="B210">
        <v>12</v>
      </c>
      <c r="C210">
        <v>2015</v>
      </c>
      <c r="D210" t="s">
        <v>267</v>
      </c>
      <c r="E210" s="1">
        <v>3.0330651345380879</v>
      </c>
      <c r="F210" s="1">
        <v>3.2999999806994484</v>
      </c>
      <c r="G210" s="1">
        <v>3.0132682846813665</v>
      </c>
      <c r="H210" s="1">
        <v>3.1511249780654906</v>
      </c>
      <c r="I210" s="1">
        <v>2.9839843641966581</v>
      </c>
      <c r="J210" s="1">
        <v>3.059913424702434</v>
      </c>
      <c r="K210" s="1">
        <v>3.0319266056795731</v>
      </c>
      <c r="L210" s="1">
        <v>3.0783739826543544</v>
      </c>
      <c r="M210" s="1">
        <v>3.0147222170123342</v>
      </c>
      <c r="N210" s="1">
        <v>3.0485936246737086</v>
      </c>
    </row>
    <row r="211" spans="2:14" x14ac:dyDescent="0.4">
      <c r="B211">
        <v>1</v>
      </c>
      <c r="C211">
        <v>2016</v>
      </c>
      <c r="D211" t="s">
        <v>267</v>
      </c>
      <c r="E211" s="1">
        <v>3.005315309172278</v>
      </c>
      <c r="F211" s="1">
        <v>3.2706249803304668</v>
      </c>
      <c r="G211" s="1">
        <v>2.9587804965856597</v>
      </c>
      <c r="H211" s="1">
        <v>3.0882000017166136</v>
      </c>
      <c r="I211" s="1">
        <v>2.9120325131144948</v>
      </c>
      <c r="J211" s="1">
        <v>3.0056476704197226</v>
      </c>
      <c r="K211" s="1">
        <v>2.9776136468757284</v>
      </c>
      <c r="L211" s="1">
        <v>2.9877227839857046</v>
      </c>
      <c r="M211" s="1">
        <v>2.9461702133746859</v>
      </c>
      <c r="N211" s="1">
        <v>2.9945389447515312</v>
      </c>
    </row>
    <row r="212" spans="2:14" x14ac:dyDescent="0.4">
      <c r="B212">
        <v>2</v>
      </c>
      <c r="C212">
        <v>2016</v>
      </c>
      <c r="D212" t="s">
        <v>267</v>
      </c>
      <c r="E212" s="1">
        <v>3.0234299638996953</v>
      </c>
      <c r="F212" s="1">
        <v>3.2015151182810473</v>
      </c>
      <c r="G212" s="1">
        <v>2.9712068938660896</v>
      </c>
      <c r="H212" s="1">
        <v>3.0575757749152905</v>
      </c>
      <c r="I212" s="1">
        <v>2.9304379616340586</v>
      </c>
      <c r="J212" s="1">
        <v>3.0309090939435093</v>
      </c>
      <c r="K212" s="1">
        <v>3.0030487659500871</v>
      </c>
      <c r="L212" s="1">
        <v>2.9712676263191331</v>
      </c>
      <c r="M212" s="1">
        <v>2.9722414078383617</v>
      </c>
      <c r="N212" s="1">
        <v>3.0004333122969689</v>
      </c>
    </row>
    <row r="213" spans="2:14" x14ac:dyDescent="0.4">
      <c r="B213">
        <v>3</v>
      </c>
      <c r="C213">
        <v>2016</v>
      </c>
      <c r="D213" t="s">
        <v>267</v>
      </c>
      <c r="E213" s="1">
        <v>2.9801805182914873</v>
      </c>
      <c r="F213" s="1">
        <v>3.1666666560702854</v>
      </c>
      <c r="G213" s="1">
        <v>2.9210638239028608</v>
      </c>
      <c r="H213" s="1">
        <v>2.9659542127419973</v>
      </c>
      <c r="I213" s="1">
        <v>2.8904109752341491</v>
      </c>
      <c r="J213" s="1">
        <v>2.9704166824618974</v>
      </c>
      <c r="K213" s="1">
        <v>2.9567676722401321</v>
      </c>
      <c r="L213" s="1">
        <v>2.8957971029235545</v>
      </c>
      <c r="M213" s="1">
        <v>2.9422147850062221</v>
      </c>
      <c r="N213" s="1">
        <v>2.9492834580420841</v>
      </c>
    </row>
    <row r="214" spans="2:14" x14ac:dyDescent="0.4">
      <c r="B214">
        <v>4</v>
      </c>
      <c r="C214">
        <v>2016</v>
      </c>
      <c r="D214" t="s">
        <v>267</v>
      </c>
      <c r="E214" s="1">
        <v>2.9752140128658904</v>
      </c>
      <c r="F214" s="1">
        <v>3.1680555939674373</v>
      </c>
      <c r="G214" s="1">
        <v>2.8845833539962769</v>
      </c>
      <c r="H214" s="1">
        <v>2.9646835538405409</v>
      </c>
      <c r="I214" s="1">
        <v>2.9662857379232137</v>
      </c>
      <c r="J214" s="1">
        <v>3.0502238691742742</v>
      </c>
      <c r="K214" s="1">
        <v>3.0301136374473572</v>
      </c>
      <c r="L214" s="1">
        <v>2.9670165915515541</v>
      </c>
      <c r="M214" s="1">
        <v>2.9787121270642141</v>
      </c>
      <c r="N214" s="1">
        <v>2.9834960026195771</v>
      </c>
    </row>
    <row r="215" spans="2:14" x14ac:dyDescent="0.4">
      <c r="B215">
        <v>5</v>
      </c>
      <c r="C215">
        <v>2016</v>
      </c>
      <c r="D215" t="s">
        <v>267</v>
      </c>
      <c r="E215" s="1">
        <v>3.0462036993768482</v>
      </c>
      <c r="F215" s="1">
        <v>3.1831250190734859</v>
      </c>
      <c r="G215" s="1">
        <v>2.9368234999039595</v>
      </c>
      <c r="H215" s="1">
        <v>3.0400990259529341</v>
      </c>
      <c r="I215" s="1">
        <v>3.0573333621025087</v>
      </c>
      <c r="J215" s="1">
        <v>3.1172314035005808</v>
      </c>
      <c r="K215" s="1">
        <v>3.1328409016132359</v>
      </c>
      <c r="L215" s="1">
        <v>3.0492934817853183</v>
      </c>
      <c r="M215" s="1">
        <v>3.0720472748823995</v>
      </c>
      <c r="N215" s="1">
        <v>3.0580546900629999</v>
      </c>
    </row>
    <row r="216" spans="2:14" x14ac:dyDescent="0.4">
      <c r="B216">
        <v>6</v>
      </c>
      <c r="C216">
        <v>2016</v>
      </c>
      <c r="D216" s="3" t="s">
        <v>267</v>
      </c>
      <c r="E216" s="1">
        <v>3.1987542094606343</v>
      </c>
      <c r="F216" s="1">
        <v>3.3404762006941295</v>
      </c>
      <c r="G216" s="1">
        <v>3.1081623837479158</v>
      </c>
      <c r="H216" s="1">
        <v>3.2172307693041291</v>
      </c>
      <c r="I216" s="1">
        <v>3.2156578867059005</v>
      </c>
      <c r="J216" s="1">
        <v>3.2846991558129601</v>
      </c>
      <c r="K216" s="1">
        <v>3.3057547267877831</v>
      </c>
      <c r="L216" s="1">
        <v>3.2409777895609539</v>
      </c>
      <c r="M216" s="1">
        <v>3.2201226839989974</v>
      </c>
      <c r="N216" s="1">
        <v>3.224693759591335</v>
      </c>
    </row>
    <row r="217" spans="2:14" x14ac:dyDescent="0.4">
      <c r="B217">
        <v>7</v>
      </c>
      <c r="C217">
        <v>2016</v>
      </c>
      <c r="D217" s="3" t="s">
        <v>267</v>
      </c>
      <c r="E217" s="1">
        <v>2.5204933063866317</v>
      </c>
      <c r="F217" s="1">
        <v>2.6771875321865077</v>
      </c>
      <c r="G217" s="1">
        <v>2.456524068659002</v>
      </c>
      <c r="H217" s="1">
        <v>2.5340000057220462</v>
      </c>
      <c r="I217" s="1">
        <v>2.5483695709187053</v>
      </c>
      <c r="J217" s="1">
        <v>2.5886922909663275</v>
      </c>
      <c r="K217" s="1">
        <v>2.620581380156584</v>
      </c>
      <c r="L217" s="1">
        <v>2.5490697857945466</v>
      </c>
      <c r="M217" s="1">
        <v>2.5442499975363413</v>
      </c>
      <c r="N217" s="1">
        <v>2.5449213895407863</v>
      </c>
    </row>
    <row r="218" spans="2:14" x14ac:dyDescent="0.4">
      <c r="B218">
        <v>8</v>
      </c>
      <c r="C218">
        <v>2016</v>
      </c>
      <c r="D218" s="3" t="s">
        <v>267</v>
      </c>
      <c r="E218" s="1">
        <v>2.2898141101390457</v>
      </c>
      <c r="F218" s="1">
        <v>2.4563888443840858</v>
      </c>
      <c r="G218" s="1">
        <v>2.296995884106483</v>
      </c>
      <c r="H218" s="1">
        <v>2.3119999647140501</v>
      </c>
      <c r="I218" s="1">
        <v>2.3060416430234909</v>
      </c>
      <c r="J218" s="1">
        <v>2.3636337362749633</v>
      </c>
      <c r="K218" s="1">
        <v>2.371875005463759</v>
      </c>
      <c r="L218" s="1">
        <v>2.3292913286704717</v>
      </c>
      <c r="M218" s="1">
        <v>2.3196710559882616</v>
      </c>
      <c r="N218" s="1">
        <v>2.3263510193123031</v>
      </c>
    </row>
    <row r="219" spans="2:14" x14ac:dyDescent="0.4">
      <c r="B219">
        <v>9</v>
      </c>
      <c r="C219">
        <v>2016</v>
      </c>
      <c r="D219" s="3" t="s">
        <v>303</v>
      </c>
      <c r="E219" s="1">
        <v>2.3245291549528662</v>
      </c>
      <c r="F219" s="1">
        <v>2.4528125077486038</v>
      </c>
      <c r="G219" s="1">
        <v>2.3517460318469499</v>
      </c>
      <c r="H219" s="1">
        <v>2.3541304261788079</v>
      </c>
      <c r="I219" s="1">
        <v>2.3590322425288539</v>
      </c>
      <c r="J219" s="1">
        <v>2.415238098492698</v>
      </c>
      <c r="K219" s="1">
        <v>2.3692000230153401</v>
      </c>
      <c r="L219" s="1">
        <v>2.3909829050047784</v>
      </c>
      <c r="M219" s="1">
        <v>2.3689655229963105</v>
      </c>
      <c r="N219" s="1">
        <v>2.3717726268425929</v>
      </c>
    </row>
    <row r="220" spans="2:14" x14ac:dyDescent="0.4">
      <c r="B220">
        <v>10</v>
      </c>
      <c r="C220">
        <v>2016</v>
      </c>
      <c r="D220" s="3" t="s">
        <v>303</v>
      </c>
      <c r="E220" s="1">
        <v>2.5229004399600998</v>
      </c>
      <c r="F220" s="1">
        <v>2.7071428412482854</v>
      </c>
      <c r="G220" s="1">
        <v>2.4814754392279954</v>
      </c>
      <c r="H220" s="1">
        <v>2.5450000117222467</v>
      </c>
      <c r="I220" s="1">
        <v>2.4606944471597672</v>
      </c>
      <c r="J220" s="1">
        <v>2.5933441666813639</v>
      </c>
      <c r="K220" s="1">
        <v>2.5427083596587181</v>
      </c>
      <c r="L220" s="1">
        <v>2.5213043586067529</v>
      </c>
      <c r="M220" s="1">
        <v>2.48666667396372</v>
      </c>
      <c r="N220" s="1">
        <v>2.5286164996444538</v>
      </c>
    </row>
    <row r="221" spans="2:14" x14ac:dyDescent="0.4">
      <c r="B221">
        <v>11</v>
      </c>
      <c r="C221">
        <v>2016</v>
      </c>
      <c r="D221" s="3" t="s">
        <v>303</v>
      </c>
      <c r="E221" s="1">
        <v>2.4544781201616281</v>
      </c>
      <c r="F221" s="1">
        <v>2.6189189343839079</v>
      </c>
      <c r="G221" s="1">
        <v>2.4180349501980443</v>
      </c>
      <c r="H221" s="1">
        <v>2.5141935310056134</v>
      </c>
      <c r="I221" s="1">
        <v>2.320105238964683</v>
      </c>
      <c r="J221" s="1">
        <v>2.5291089090970482</v>
      </c>
      <c r="K221" s="1">
        <v>2.5021929740905762</v>
      </c>
      <c r="L221" s="1">
        <v>2.4739583523737059</v>
      </c>
      <c r="M221" s="1">
        <v>2.3737974453576003</v>
      </c>
      <c r="N221" s="1">
        <v>2.4588593151956588</v>
      </c>
    </row>
    <row r="222" spans="2:14" x14ac:dyDescent="0.4">
      <c r="B222">
        <v>12</v>
      </c>
      <c r="C222">
        <v>2016</v>
      </c>
      <c r="D222" s="3" t="s">
        <v>303</v>
      </c>
      <c r="E222" s="1">
        <v>2.5222594189344592</v>
      </c>
      <c r="F222" s="1">
        <v>2.8002631225084005</v>
      </c>
      <c r="G222" s="1">
        <v>2.4925806368550947</v>
      </c>
      <c r="H222" s="1">
        <v>2.5567346835622984</v>
      </c>
      <c r="I222" s="1">
        <v>2.4247580824359769</v>
      </c>
      <c r="J222" s="1">
        <v>2.5534036008708449</v>
      </c>
      <c r="K222" s="1">
        <v>2.5197825872379802</v>
      </c>
      <c r="L222" s="1">
        <v>2.5438565042521386</v>
      </c>
      <c r="M222" s="1">
        <v>2.472583371400833</v>
      </c>
      <c r="N222" s="1">
        <v>2.525909089516674</v>
      </c>
    </row>
    <row r="223" spans="2:14" x14ac:dyDescent="0.4">
      <c r="B223">
        <v>1</v>
      </c>
      <c r="C223">
        <v>2017</v>
      </c>
      <c r="D223" s="3" t="s">
        <v>303</v>
      </c>
      <c r="E223" s="1">
        <v>2.6455416639645892</v>
      </c>
      <c r="F223" s="1">
        <v>2.9222222169240317</v>
      </c>
      <c r="G223" s="1">
        <v>2.5923497272970897</v>
      </c>
      <c r="H223" s="1">
        <v>2.6863157975046259</v>
      </c>
      <c r="I223" s="1">
        <v>2.5232812408357859</v>
      </c>
      <c r="J223" s="1">
        <v>2.6803761911242732</v>
      </c>
      <c r="K223" s="1">
        <v>2.6434444506963093</v>
      </c>
      <c r="L223" s="1">
        <v>2.6305464278153381</v>
      </c>
      <c r="M223" s="1">
        <v>2.5920832912127176</v>
      </c>
      <c r="N223" s="1">
        <v>2.6385222350165698</v>
      </c>
    </row>
    <row r="224" spans="2:14" x14ac:dyDescent="0.4">
      <c r="B224">
        <v>2</v>
      </c>
      <c r="C224">
        <v>2017</v>
      </c>
      <c r="D224" s="3" t="s">
        <v>303</v>
      </c>
      <c r="E224" s="1">
        <v>2.7425410131939123</v>
      </c>
      <c r="F224" s="1">
        <v>3.053333361943563</v>
      </c>
      <c r="G224" s="1">
        <v>2.7185106315511338</v>
      </c>
      <c r="H224" s="1">
        <v>2.8115555445353189</v>
      </c>
      <c r="I224" s="1">
        <v>2.6418918951137647</v>
      </c>
      <c r="J224" s="1">
        <v>2.7831609105241708</v>
      </c>
      <c r="K224" s="1">
        <v>2.7873912946037622</v>
      </c>
      <c r="L224" s="1">
        <v>2.722080963884475</v>
      </c>
      <c r="M224" s="1">
        <v>2.686406284570694</v>
      </c>
      <c r="N224" s="1">
        <v>2.7463579914367191</v>
      </c>
    </row>
    <row r="225" spans="2:15" x14ac:dyDescent="0.4">
      <c r="B225">
        <v>3</v>
      </c>
      <c r="C225">
        <v>2017</v>
      </c>
      <c r="D225" s="3" t="s">
        <v>303</v>
      </c>
      <c r="E225" s="1">
        <v>2.6281355801275219</v>
      </c>
      <c r="F225" s="1">
        <v>2.9514633969562811</v>
      </c>
      <c r="G225" s="1">
        <v>2.6366094642442697</v>
      </c>
      <c r="H225" s="1">
        <v>2.7679166793823242</v>
      </c>
      <c r="I225" s="1">
        <v>2.5310897766015468</v>
      </c>
      <c r="J225" s="1">
        <v>2.7174352185096149</v>
      </c>
      <c r="K225" s="1">
        <v>2.6831304301386294</v>
      </c>
      <c r="L225" s="1">
        <v>2.6212385138240428</v>
      </c>
      <c r="M225" s="1">
        <v>2.568041966511653</v>
      </c>
      <c r="N225" s="1">
        <v>2.655998827353792</v>
      </c>
    </row>
    <row r="226" spans="2:15" x14ac:dyDescent="0.4">
      <c r="B226">
        <v>4</v>
      </c>
      <c r="C226">
        <v>2017</v>
      </c>
      <c r="D226" s="3" t="s">
        <v>303</v>
      </c>
      <c r="E226" s="1">
        <v>2.7013524731651684</v>
      </c>
      <c r="F226" s="1">
        <v>2.9853124767541885</v>
      </c>
      <c r="G226" s="1">
        <v>2.7243478116781814</v>
      </c>
      <c r="H226" s="1">
        <v>2.8063541849454245</v>
      </c>
      <c r="I226" s="1">
        <v>2.6013244982586792</v>
      </c>
      <c r="J226" s="1">
        <v>2.735454573053302</v>
      </c>
      <c r="K226" s="1">
        <v>2.6822891752403901</v>
      </c>
      <c r="L226" s="1">
        <v>2.6514465359022035</v>
      </c>
      <c r="M226" s="1">
        <v>2.655826763843927</v>
      </c>
      <c r="N226" s="1">
        <v>2.7043741180072636</v>
      </c>
    </row>
    <row r="227" spans="2:15" x14ac:dyDescent="0.4">
      <c r="B227">
        <v>5</v>
      </c>
      <c r="C227">
        <v>2017</v>
      </c>
      <c r="D227" s="3" t="s">
        <v>303</v>
      </c>
      <c r="E227" s="1">
        <v>2.8623239263682296</v>
      </c>
      <c r="F227" s="1">
        <v>3.1195555739932592</v>
      </c>
      <c r="G227" s="1">
        <v>2.9106808743578321</v>
      </c>
      <c r="H227" s="1">
        <v>3.0370833118756613</v>
      </c>
      <c r="I227" s="1">
        <v>2.8299354768568468</v>
      </c>
      <c r="J227" s="1">
        <v>2.7988022084355686</v>
      </c>
      <c r="K227" s="1">
        <v>2.7485714256763458</v>
      </c>
      <c r="L227" s="1">
        <v>2.7895698803727345</v>
      </c>
      <c r="M227" s="1">
        <v>2.8582313304044762</v>
      </c>
      <c r="N227" s="1">
        <v>2.8557577562709442</v>
      </c>
    </row>
    <row r="228" spans="2:15" x14ac:dyDescent="0.4">
      <c r="B228">
        <v>6</v>
      </c>
      <c r="C228">
        <v>2017</v>
      </c>
      <c r="D228" s="3" t="s">
        <v>303</v>
      </c>
      <c r="E228" s="1">
        <v>2.9230416744947432</v>
      </c>
      <c r="F228" s="1">
        <v>3.0171428407941545</v>
      </c>
      <c r="G228" s="1">
        <v>2.896086951960688</v>
      </c>
      <c r="H228" s="1">
        <v>3.0561458294590316</v>
      </c>
      <c r="I228" s="1">
        <v>2.8892647238338696</v>
      </c>
      <c r="J228" s="1">
        <v>2.9006306380480975</v>
      </c>
      <c r="K228" s="1">
        <v>2.8214444319407144</v>
      </c>
      <c r="L228" s="1">
        <v>2.9538787841796874</v>
      </c>
      <c r="M228" s="1">
        <v>2.926406254991889</v>
      </c>
      <c r="N228" s="1">
        <v>2.9193071457317896</v>
      </c>
    </row>
    <row r="229" spans="2:15" x14ac:dyDescent="0.4">
      <c r="B229">
        <v>7</v>
      </c>
      <c r="C229">
        <v>2017</v>
      </c>
      <c r="D229" s="3" t="s">
        <v>303</v>
      </c>
      <c r="E229" s="1">
        <v>3.0124576283713518</v>
      </c>
      <c r="F229" s="1">
        <v>3.0288888944519892</v>
      </c>
      <c r="G229" s="1">
        <v>2.9574611557580028</v>
      </c>
      <c r="H229" s="1">
        <v>3.0795505395096341</v>
      </c>
      <c r="I229" s="1">
        <v>3.0529629543975547</v>
      </c>
      <c r="J229" s="1">
        <v>3.0602856900010789</v>
      </c>
      <c r="K229" s="1">
        <v>2.9094565277514248</v>
      </c>
      <c r="L229" s="1">
        <v>3.095970141353892</v>
      </c>
      <c r="M229" s="1">
        <v>3.077519992828369</v>
      </c>
      <c r="N229" s="1">
        <v>3.0306805819388241</v>
      </c>
    </row>
    <row r="230" spans="2:15" x14ac:dyDescent="0.4">
      <c r="B230">
        <v>8</v>
      </c>
      <c r="C230">
        <v>2017</v>
      </c>
      <c r="D230" s="3" t="s">
        <v>303</v>
      </c>
      <c r="E230" s="1">
        <v>2.8106093269949746</v>
      </c>
      <c r="F230" s="1">
        <v>2.8077777809566919</v>
      </c>
      <c r="G230" s="1">
        <v>2.8331355998071572</v>
      </c>
      <c r="H230" s="1">
        <v>2.826638660511049</v>
      </c>
      <c r="I230" s="1">
        <v>2.7865649125048222</v>
      </c>
      <c r="J230" s="1">
        <v>2.8032512476878799</v>
      </c>
      <c r="K230" s="1">
        <v>2.6307913553800515</v>
      </c>
      <c r="L230" s="1">
        <v>2.825939396655921</v>
      </c>
      <c r="M230" s="1">
        <v>2.7839583357175193</v>
      </c>
      <c r="N230" s="1">
        <v>2.7953786140737624</v>
      </c>
    </row>
    <row r="231" spans="2:15" x14ac:dyDescent="0.4">
      <c r="B231">
        <v>9</v>
      </c>
      <c r="C231">
        <v>2017</v>
      </c>
      <c r="D231" s="3" t="s">
        <v>305</v>
      </c>
      <c r="E231" s="1">
        <v>2.9171818072145634</v>
      </c>
      <c r="F231" s="1">
        <v>2.8797142710004535</v>
      </c>
      <c r="G231" s="1">
        <v>2.8935294067158419</v>
      </c>
      <c r="H231" s="1">
        <v>2.7684269674708335</v>
      </c>
      <c r="I231" s="1">
        <v>2.8872222370571561</v>
      </c>
      <c r="J231" s="1">
        <v>2.9093594576540367</v>
      </c>
      <c r="K231" s="1">
        <v>2.644456500592439</v>
      </c>
      <c r="L231" s="1">
        <v>2.8797222071223789</v>
      </c>
      <c r="M231" s="1">
        <v>2.8786065754343251</v>
      </c>
      <c r="N231" s="1">
        <v>2.8705011588753235</v>
      </c>
      <c r="O231" s="1"/>
    </row>
    <row r="232" spans="2:15" x14ac:dyDescent="0.4">
      <c r="B232">
        <v>10</v>
      </c>
      <c r="C232">
        <v>2017</v>
      </c>
      <c r="D232" s="3" t="s">
        <v>305</v>
      </c>
      <c r="E232" s="1">
        <v>3.0072398282823518</v>
      </c>
      <c r="F232" s="1">
        <v>2.9497435765388684</v>
      </c>
      <c r="G232" s="1">
        <v>3.005609763831627</v>
      </c>
      <c r="H232" s="1">
        <v>2.8930434947428494</v>
      </c>
      <c r="I232" s="1">
        <v>2.9405147205380833</v>
      </c>
      <c r="J232" s="1">
        <v>3.011789475825795</v>
      </c>
      <c r="K232" s="1">
        <v>2.72884615109517</v>
      </c>
      <c r="L232" s="1">
        <v>2.9379042222828207</v>
      </c>
      <c r="M232" s="1">
        <v>2.9537007996416467</v>
      </c>
      <c r="N232" s="1">
        <v>2.9562097478002198</v>
      </c>
      <c r="O232" s="1"/>
    </row>
    <row r="233" spans="2:15" x14ac:dyDescent="0.4">
      <c r="B233">
        <v>11</v>
      </c>
      <c r="C233">
        <v>2017</v>
      </c>
      <c r="D233" s="3" t="s">
        <v>305</v>
      </c>
      <c r="E233" s="1">
        <v>3.0414878851814664</v>
      </c>
      <c r="F233" s="1">
        <v>3.2109999895095824</v>
      </c>
      <c r="G233" s="1">
        <v>3.029170730637341</v>
      </c>
      <c r="H233" s="1">
        <v>2.9912295204694153</v>
      </c>
      <c r="I233" s="1">
        <v>2.9915286674621</v>
      </c>
      <c r="J233" s="1">
        <v>3.0794970446084378</v>
      </c>
      <c r="K233" s="1">
        <v>2.7535789489746092</v>
      </c>
      <c r="L233" s="1">
        <v>2.9803319669858053</v>
      </c>
      <c r="M233" s="1">
        <v>3.0083735060979087</v>
      </c>
      <c r="N233" s="1">
        <v>3.0157727045390668</v>
      </c>
      <c r="O233" s="1"/>
    </row>
    <row r="234" spans="2:15" x14ac:dyDescent="0.4">
      <c r="B234">
        <v>12</v>
      </c>
      <c r="C234">
        <v>2017</v>
      </c>
      <c r="D234" s="3" t="s">
        <v>305</v>
      </c>
      <c r="E234" s="1">
        <v>3.1553097383110926</v>
      </c>
      <c r="F234" s="1">
        <v>3.3667500197887419</v>
      </c>
      <c r="G234" s="1">
        <v>3.113271611708182</v>
      </c>
      <c r="H234" s="1">
        <v>3.1358333279689155</v>
      </c>
      <c r="I234" s="1">
        <v>3.0900854432684746</v>
      </c>
      <c r="J234" s="1">
        <v>3.1890523059695375</v>
      </c>
      <c r="K234" s="1">
        <v>2.9118750443061194</v>
      </c>
      <c r="L234" s="1">
        <v>3.0868571372259233</v>
      </c>
      <c r="M234" s="1">
        <v>3.0996899346048519</v>
      </c>
      <c r="N234" s="1">
        <v>3.1245947969287591</v>
      </c>
      <c r="O234" s="1"/>
    </row>
    <row r="235" spans="2:15" x14ac:dyDescent="0.4">
      <c r="B235">
        <v>1</v>
      </c>
      <c r="C235">
        <v>2018</v>
      </c>
      <c r="D235" s="3" t="s">
        <v>305</v>
      </c>
      <c r="E235" s="1">
        <v>3.4249629568170619</v>
      </c>
      <c r="F235" s="1">
        <v>3.6137777858310276</v>
      </c>
      <c r="G235" s="1">
        <v>3.4507000005245207</v>
      </c>
      <c r="H235" s="1">
        <v>3.486869583959165</v>
      </c>
      <c r="I235" s="1">
        <v>3.2689933120804344</v>
      </c>
      <c r="J235" s="1">
        <v>3.4120527865949613</v>
      </c>
      <c r="K235" s="1">
        <v>3.2015000025431317</v>
      </c>
      <c r="L235" s="1">
        <v>3.3008673422190609</v>
      </c>
      <c r="M235" s="1">
        <v>3.2891666935040402</v>
      </c>
      <c r="N235" s="1">
        <v>3.3752135730268966</v>
      </c>
      <c r="O235" s="1"/>
    </row>
    <row r="236" spans="2:15" x14ac:dyDescent="0.4">
      <c r="B236">
        <v>2</v>
      </c>
      <c r="C236">
        <v>2018</v>
      </c>
      <c r="D236" s="3" t="s">
        <v>305</v>
      </c>
      <c r="E236" s="1">
        <v>3.1851947978461461</v>
      </c>
      <c r="F236" s="1">
        <v>3.0797222124205694</v>
      </c>
      <c r="G236" s="1">
        <v>3.0011250153183937</v>
      </c>
      <c r="H236" s="1">
        <v>3.0383333450271968</v>
      </c>
      <c r="I236" s="1">
        <v>3.0988810879367215</v>
      </c>
      <c r="J236" s="1">
        <v>3.2747517663536341</v>
      </c>
      <c r="K236" s="1">
        <v>3.2144660208989118</v>
      </c>
      <c r="L236" s="1">
        <v>3.2216875061392782</v>
      </c>
      <c r="M236" s="1">
        <v>3.1285605773781286</v>
      </c>
      <c r="N236" s="1">
        <v>3.1616829394577679</v>
      </c>
      <c r="O236" s="1"/>
    </row>
    <row r="237" spans="2:15" x14ac:dyDescent="0.4">
      <c r="B237">
        <v>3</v>
      </c>
      <c r="C237">
        <v>2018</v>
      </c>
      <c r="D237" s="3" t="s">
        <v>305</v>
      </c>
      <c r="E237" s="1">
        <v>3.2552112727098064</v>
      </c>
      <c r="F237" s="1">
        <v>3.1291666759385004</v>
      </c>
      <c r="G237" s="1">
        <v>3.0749193468401508</v>
      </c>
      <c r="H237" s="1">
        <v>3.04597702519647</v>
      </c>
      <c r="I237" s="1">
        <v>3.1620168044787493</v>
      </c>
      <c r="J237" s="1">
        <v>3.3224662155718416</v>
      </c>
      <c r="K237" s="1">
        <v>3.303020847340425</v>
      </c>
      <c r="L237" s="1">
        <v>3.3101685422190119</v>
      </c>
      <c r="M237" s="1">
        <v>3.2155905614687703</v>
      </c>
      <c r="N237" s="1">
        <v>3.234098749474672</v>
      </c>
      <c r="O237" s="1"/>
    </row>
    <row r="238" spans="2:15" x14ac:dyDescent="0.4">
      <c r="B238">
        <v>4</v>
      </c>
      <c r="C238">
        <v>2018</v>
      </c>
      <c r="D238" s="3" t="s">
        <v>305</v>
      </c>
      <c r="E238" s="1">
        <v>3.3026066278394364</v>
      </c>
      <c r="F238" s="1">
        <v>3.1766666703754001</v>
      </c>
      <c r="G238" s="1">
        <v>3.1518333335717519</v>
      </c>
      <c r="H238" s="1">
        <v>3.1277499765157701</v>
      </c>
      <c r="I238" s="1">
        <v>3.2048951329051198</v>
      </c>
      <c r="J238" s="1">
        <v>3.3603236127439824</v>
      </c>
      <c r="K238" s="1">
        <v>3.3738888700803122</v>
      </c>
      <c r="L238" s="1">
        <v>3.3425624445080757</v>
      </c>
      <c r="M238" s="1">
        <v>3.2516923115803644</v>
      </c>
      <c r="N238" s="1">
        <v>3.2831148702361168</v>
      </c>
      <c r="O238" s="1"/>
    </row>
    <row r="239" spans="2:15" x14ac:dyDescent="0.4">
      <c r="B239">
        <v>5</v>
      </c>
      <c r="C239">
        <v>2018</v>
      </c>
      <c r="D239" s="3" t="s">
        <v>305</v>
      </c>
      <c r="E239" s="1">
        <v>3.4437500019283855</v>
      </c>
      <c r="F239" s="1">
        <v>3.320238090696789</v>
      </c>
      <c r="G239" s="1">
        <v>3.2785806594356415</v>
      </c>
      <c r="H239" s="1">
        <v>3.1419417418322517</v>
      </c>
      <c r="I239" s="1">
        <v>3.3155172232923835</v>
      </c>
      <c r="J239" s="1">
        <v>3.4955652133278226</v>
      </c>
      <c r="K239" s="1">
        <v>3.5535042734227629</v>
      </c>
      <c r="L239" s="1">
        <v>3.4789847964562739</v>
      </c>
      <c r="M239" s="1">
        <v>3.3881761113052846</v>
      </c>
      <c r="N239" s="1">
        <v>3.4101042374725838</v>
      </c>
      <c r="O239" s="1"/>
    </row>
    <row r="240" spans="2:15" x14ac:dyDescent="0.4">
      <c r="B240">
        <v>6</v>
      </c>
      <c r="C240">
        <v>2018</v>
      </c>
      <c r="D240" s="3" t="s">
        <v>305</v>
      </c>
      <c r="E240" s="1">
        <v>3.1455092562569513</v>
      </c>
      <c r="F240" s="1">
        <v>3.0500000238418581</v>
      </c>
      <c r="G240" s="1">
        <v>2.9777380994388034</v>
      </c>
      <c r="H240" s="1">
        <v>2.8836144711597855</v>
      </c>
      <c r="I240" s="1">
        <v>3.0635821089815738</v>
      </c>
      <c r="J240" s="1">
        <v>3.2023809455689931</v>
      </c>
      <c r="K240" s="1">
        <v>3.2269306867429526</v>
      </c>
      <c r="L240" s="1">
        <v>3.1985029688852276</v>
      </c>
      <c r="M240" s="1">
        <v>3.1024427577739453</v>
      </c>
      <c r="N240" s="1">
        <v>3.1300239793592981</v>
      </c>
      <c r="O240" s="1"/>
    </row>
    <row r="241" spans="2:15" x14ac:dyDescent="0.4">
      <c r="B241">
        <v>7</v>
      </c>
      <c r="C241">
        <v>2018</v>
      </c>
      <c r="D241" s="3" t="s">
        <v>305</v>
      </c>
      <c r="E241" s="1">
        <v>2.9523611190142454</v>
      </c>
      <c r="F241" s="1">
        <v>2.8831249922513962</v>
      </c>
      <c r="G241" s="1">
        <v>2.8256944517294564</v>
      </c>
      <c r="H241" s="1">
        <v>2.7390361492892348</v>
      </c>
      <c r="I241" s="1">
        <v>2.9054285594395228</v>
      </c>
      <c r="J241" s="1">
        <v>3.0017753701279131</v>
      </c>
      <c r="K241" s="1">
        <v>3.1304347800171892</v>
      </c>
      <c r="L241" s="1">
        <v>3.0229861189921698</v>
      </c>
      <c r="M241" s="1">
        <v>2.9426612854003906</v>
      </c>
      <c r="N241" s="1">
        <v>2.9577925564549492</v>
      </c>
      <c r="O241" s="1"/>
    </row>
    <row r="242" spans="2:15" x14ac:dyDescent="0.4">
      <c r="B242">
        <v>8</v>
      </c>
      <c r="C242">
        <v>2018</v>
      </c>
      <c r="D242" s="3" t="s">
        <v>305</v>
      </c>
      <c r="E242" s="1">
        <v>3.0655067555002264</v>
      </c>
      <c r="F242" s="1">
        <v>2.9372222224871316</v>
      </c>
      <c r="G242" s="1">
        <v>2.9274647806731746</v>
      </c>
      <c r="H242" s="1">
        <v>2.8605714343843007</v>
      </c>
      <c r="I242" s="1">
        <v>2.9924683344515066</v>
      </c>
      <c r="J242" s="1">
        <v>3.1127055867597342</v>
      </c>
      <c r="K242" s="1">
        <v>3.2395238119458396</v>
      </c>
      <c r="L242" s="1">
        <v>3.1309239255345385</v>
      </c>
      <c r="M242" s="1">
        <v>3.0367088529128061</v>
      </c>
      <c r="N242" s="1">
        <v>3.0591403309222871</v>
      </c>
      <c r="O242" s="1"/>
    </row>
    <row r="243" spans="2:15" x14ac:dyDescent="0.4">
      <c r="B243">
        <v>9</v>
      </c>
      <c r="C243">
        <v>2018</v>
      </c>
      <c r="D243" s="3" t="s">
        <v>306</v>
      </c>
      <c r="E243" s="1">
        <v>2.9638493679557385</v>
      </c>
      <c r="F243" s="1">
        <v>2.9471875056624413</v>
      </c>
      <c r="G243" s="1">
        <v>2.8572619160016379</v>
      </c>
      <c r="H243" s="1">
        <v>2.7821276669806623</v>
      </c>
      <c r="I243" s="1">
        <v>2.9695495592581258</v>
      </c>
      <c r="J243" s="1">
        <v>3.0638851402579128</v>
      </c>
      <c r="K243" s="1">
        <v>3.106666661798954</v>
      </c>
      <c r="L243" s="1">
        <v>3.0588311916821964</v>
      </c>
      <c r="M243" s="1">
        <v>2.9971317875292875</v>
      </c>
      <c r="N243" s="1">
        <v>2.9845868142108469</v>
      </c>
      <c r="O243" s="1"/>
    </row>
    <row r="244" spans="2:15" x14ac:dyDescent="0.4">
      <c r="B244">
        <v>10</v>
      </c>
      <c r="C244">
        <v>2018</v>
      </c>
      <c r="D244" s="3" t="s">
        <v>306</v>
      </c>
      <c r="E244" s="1">
        <v>3.0053023216336272</v>
      </c>
      <c r="F244" s="1">
        <v>3.0251999855041505</v>
      </c>
      <c r="G244" s="1">
        <v>2.8517687109862866</v>
      </c>
      <c r="H244" s="1">
        <v>2.9523958340287209</v>
      </c>
      <c r="I244" s="1">
        <v>2.9686111233852528</v>
      </c>
      <c r="J244" s="1">
        <v>3.1231908194328608</v>
      </c>
      <c r="K244" s="1">
        <v>3.1490909186276523</v>
      </c>
      <c r="L244" s="1">
        <v>3.1633974558267837</v>
      </c>
      <c r="M244" s="1">
        <v>3.0054237276820812</v>
      </c>
      <c r="N244" s="1">
        <v>3.0397160991509256</v>
      </c>
      <c r="O244" s="1"/>
    </row>
    <row r="245" spans="2:15" x14ac:dyDescent="0.4">
      <c r="B245">
        <v>11</v>
      </c>
      <c r="C245">
        <v>2018</v>
      </c>
      <c r="D245" s="3" t="s">
        <v>306</v>
      </c>
      <c r="E245" s="1">
        <v>3.0171935442955262</v>
      </c>
      <c r="F245" s="1">
        <v>3.0842856594494412</v>
      </c>
      <c r="G245" s="1">
        <v>2.8673333119123412</v>
      </c>
      <c r="H245" s="1">
        <v>3.0327965970766746</v>
      </c>
      <c r="I245" s="1">
        <v>2.9599435248617398</v>
      </c>
      <c r="J245" s="1">
        <v>3.1016752302032158</v>
      </c>
      <c r="K245" s="1">
        <v>3.1393162226065612</v>
      </c>
      <c r="L245" s="1">
        <v>3.1628110507666243</v>
      </c>
      <c r="M245" s="1">
        <v>3.0056179815463806</v>
      </c>
      <c r="N245" s="1">
        <v>3.0409027670544608</v>
      </c>
      <c r="O245" s="1"/>
    </row>
    <row r="246" spans="2:15" x14ac:dyDescent="0.4">
      <c r="B246">
        <v>12</v>
      </c>
      <c r="C246">
        <v>2018</v>
      </c>
      <c r="D246" s="3" t="s">
        <v>306</v>
      </c>
      <c r="E246" s="1">
        <v>3.0934024717797879</v>
      </c>
      <c r="F246" s="1">
        <v>3.324583331743876</v>
      </c>
      <c r="G246" s="1">
        <v>3.0109589083553994</v>
      </c>
      <c r="H246" s="1">
        <v>3.1782291804750762</v>
      </c>
      <c r="I246" s="1">
        <v>3.0581896428404183</v>
      </c>
      <c r="J246" s="1">
        <v>3.16615855184997</v>
      </c>
      <c r="K246" s="1">
        <v>3.2063440610003728</v>
      </c>
      <c r="L246" s="1">
        <v>3.2247802268017778</v>
      </c>
      <c r="M246" s="1">
        <v>3.1150724559590435</v>
      </c>
      <c r="N246" s="1">
        <v>3.1365395887506322</v>
      </c>
      <c r="O246" s="1"/>
    </row>
    <row r="247" spans="2:15" x14ac:dyDescent="0.4">
      <c r="B247">
        <v>1</v>
      </c>
      <c r="C247">
        <v>2019</v>
      </c>
      <c r="D247" s="3" t="s">
        <v>306</v>
      </c>
      <c r="E247" s="1">
        <v>3.118226930604759</v>
      </c>
      <c r="F247" s="1">
        <v>3.4711538461538463</v>
      </c>
      <c r="G247" s="1">
        <v>3.0812698432377408</v>
      </c>
      <c r="H247" s="1">
        <v>3.2540540394482314</v>
      </c>
      <c r="I247" s="1">
        <v>3.0457663988544992</v>
      </c>
      <c r="J247" s="1">
        <v>3.1649333591461182</v>
      </c>
      <c r="K247" s="1">
        <v>3.1869473733400042</v>
      </c>
      <c r="L247" s="1">
        <v>3.2272596198778887</v>
      </c>
      <c r="M247" s="1">
        <v>3.123950606510963</v>
      </c>
      <c r="N247" s="1">
        <v>3.1529211351172028</v>
      </c>
      <c r="O247" s="1"/>
    </row>
    <row r="248" spans="2:15" x14ac:dyDescent="0.4">
      <c r="B248">
        <v>2</v>
      </c>
      <c r="C248">
        <v>2019</v>
      </c>
      <c r="D248" s="3" t="s">
        <v>306</v>
      </c>
      <c r="E248" s="1">
        <v>3.1074390236924336</v>
      </c>
      <c r="F248" s="1">
        <v>3.4456521739130435</v>
      </c>
      <c r="G248" s="1">
        <v>3.0886842137888859</v>
      </c>
      <c r="H248" s="1">
        <v>3.243608255976254</v>
      </c>
      <c r="I248" s="1">
        <v>3.0090540438084989</v>
      </c>
      <c r="J248" s="1">
        <v>3.1560625143349172</v>
      </c>
      <c r="K248" s="1">
        <v>3.1678640819290309</v>
      </c>
      <c r="L248" s="1">
        <v>3.1888554297297835</v>
      </c>
      <c r="M248" s="1">
        <v>3.077518767880318</v>
      </c>
      <c r="N248" s="1">
        <v>3.1325792522526612</v>
      </c>
      <c r="O248" s="1"/>
    </row>
    <row r="249" spans="2:15" x14ac:dyDescent="0.4">
      <c r="B249">
        <v>3</v>
      </c>
      <c r="C249">
        <v>2019</v>
      </c>
      <c r="D249" s="3" t="s">
        <v>306</v>
      </c>
      <c r="E249" s="1">
        <v>3.0454464150326594</v>
      </c>
      <c r="F249" s="1">
        <v>3.3586956314418628</v>
      </c>
      <c r="G249" s="1">
        <v>2.9938158063512099</v>
      </c>
      <c r="H249" s="1">
        <v>3.2195000147819517</v>
      </c>
      <c r="I249" s="1">
        <v>2.9447414011790833</v>
      </c>
      <c r="J249" s="1">
        <v>3.0909225113717391</v>
      </c>
      <c r="K249" s="1">
        <v>3.1295370569935552</v>
      </c>
      <c r="L249" s="1">
        <v>3.110896552842239</v>
      </c>
      <c r="M249" s="1">
        <v>3.0015748147889387</v>
      </c>
      <c r="N249" s="1">
        <v>3.0694628810807241</v>
      </c>
      <c r="O249" s="1"/>
    </row>
    <row r="250" spans="2:15" x14ac:dyDescent="0.4">
      <c r="B250">
        <v>4</v>
      </c>
      <c r="C250">
        <v>2019</v>
      </c>
      <c r="D250" s="3" t="s">
        <v>306</v>
      </c>
      <c r="E250" s="1">
        <v>2.8935080728223248</v>
      </c>
      <c r="F250" s="1">
        <v>3.2287499904632568</v>
      </c>
      <c r="G250" s="1">
        <v>2.8475817044576011</v>
      </c>
      <c r="H250" s="1">
        <v>3.0841414109624998</v>
      </c>
      <c r="I250" s="1">
        <v>2.8025873991159291</v>
      </c>
      <c r="J250" s="1">
        <v>2.9622929984596884</v>
      </c>
      <c r="K250" s="1">
        <v>3.0143749887744584</v>
      </c>
      <c r="L250" s="1">
        <v>2.971233758059415</v>
      </c>
      <c r="M250" s="1">
        <v>2.8557971076688906</v>
      </c>
      <c r="N250" s="1">
        <v>2.927735573710796</v>
      </c>
      <c r="O250" s="1"/>
    </row>
    <row r="251" spans="2:15" x14ac:dyDescent="0.4">
      <c r="B251">
        <v>5</v>
      </c>
      <c r="C251">
        <v>2019</v>
      </c>
      <c r="D251" s="3" t="s">
        <v>306</v>
      </c>
      <c r="E251" s="1">
        <v>3.0759364109578486</v>
      </c>
      <c r="F251" s="1">
        <v>3.3800000031789144</v>
      </c>
      <c r="G251" s="1">
        <v>3.0569587577249586</v>
      </c>
      <c r="H251" s="1">
        <v>3.2559200153350831</v>
      </c>
      <c r="I251" s="1">
        <v>2.9812925088973272</v>
      </c>
      <c r="J251" s="1">
        <v>3.1558263215030276</v>
      </c>
      <c r="K251" s="1">
        <v>3.2079999828338623</v>
      </c>
      <c r="L251" s="1">
        <v>3.145189872270898</v>
      </c>
      <c r="M251" s="1">
        <v>3.0556969931631377</v>
      </c>
      <c r="N251" s="1">
        <v>3.1165747292306349</v>
      </c>
      <c r="O251" s="1"/>
    </row>
    <row r="252" spans="2:15" x14ac:dyDescent="0.4">
      <c r="B252">
        <v>6</v>
      </c>
      <c r="C252">
        <v>2019</v>
      </c>
      <c r="D252" s="3" t="s">
        <v>306</v>
      </c>
      <c r="E252" s="1">
        <v>3.6018468603357539</v>
      </c>
      <c r="F252" s="1">
        <v>3.8462500075499215</v>
      </c>
      <c r="G252" s="1">
        <v>3.5494558000240195</v>
      </c>
      <c r="H252" s="1">
        <v>3.7877777730575715</v>
      </c>
      <c r="I252" s="1">
        <v>3.5170503434517402</v>
      </c>
      <c r="J252" s="1">
        <v>3.6865359388924892</v>
      </c>
      <c r="K252" s="1">
        <v>3.7947222126854792</v>
      </c>
      <c r="L252" s="1">
        <v>3.7130935243565402</v>
      </c>
      <c r="M252" s="1">
        <v>3.5763704193962944</v>
      </c>
      <c r="N252" s="1">
        <v>3.6500303304222519</v>
      </c>
      <c r="O252" s="1"/>
    </row>
    <row r="253" spans="2:15" x14ac:dyDescent="0.4">
      <c r="B253">
        <v>7</v>
      </c>
      <c r="C253">
        <v>2019</v>
      </c>
      <c r="D253" s="3" t="s">
        <v>306</v>
      </c>
      <c r="E253" s="1">
        <v>3.5272490597125765</v>
      </c>
      <c r="F253" s="1">
        <v>3.7606897107486068</v>
      </c>
      <c r="G253" s="1">
        <v>3.4797354362629078</v>
      </c>
      <c r="H253" s="1">
        <v>3.7250400047302246</v>
      </c>
      <c r="I253" s="1">
        <v>3.4177181256697482</v>
      </c>
      <c r="J253" s="1">
        <v>3.6094083031253703</v>
      </c>
      <c r="K253" s="1">
        <v>3.7260000069936114</v>
      </c>
      <c r="L253" s="1">
        <v>3.6404733841235819</v>
      </c>
      <c r="M253" s="1">
        <v>3.4942457849086996</v>
      </c>
      <c r="N253" s="1">
        <v>3.5725845578527786</v>
      </c>
      <c r="O253" s="1"/>
    </row>
    <row r="254" spans="2:15" x14ac:dyDescent="0.4">
      <c r="B254">
        <v>8</v>
      </c>
      <c r="C254">
        <v>2019</v>
      </c>
      <c r="D254" s="3" t="s">
        <v>306</v>
      </c>
      <c r="E254" s="1">
        <v>2.9902057353361151</v>
      </c>
      <c r="F254" s="1">
        <v>3.2939999818801882</v>
      </c>
      <c r="G254" s="1">
        <v>2.9620512953171363</v>
      </c>
      <c r="H254" s="1">
        <v>3.2163999700546264</v>
      </c>
      <c r="I254" s="1">
        <v>2.8854411700192619</v>
      </c>
      <c r="J254" s="1">
        <v>3.0830065378176621</v>
      </c>
      <c r="K254" s="1">
        <v>3.2010869824368022</v>
      </c>
      <c r="L254" s="1">
        <v>3.0937820627139163</v>
      </c>
      <c r="M254" s="1">
        <v>2.9495620257663031</v>
      </c>
      <c r="N254" s="1">
        <v>3.0410549730992424</v>
      </c>
      <c r="O254" s="1"/>
    </row>
    <row r="255" spans="2:15" x14ac:dyDescent="0.4">
      <c r="B255">
        <v>9</v>
      </c>
      <c r="C255">
        <v>2019</v>
      </c>
      <c r="D255" s="3" t="s">
        <v>307</v>
      </c>
      <c r="E255" s="1">
        <v>2.9434951439644528</v>
      </c>
      <c r="F255" s="1">
        <v>3.1925000071525576</v>
      </c>
      <c r="G255" s="1">
        <v>2.8200657885325584</v>
      </c>
      <c r="H255" s="1">
        <v>3.0580000042915345</v>
      </c>
      <c r="I255" s="1">
        <v>2.8354385882093194</v>
      </c>
      <c r="J255" s="1">
        <v>3.0389062687754631</v>
      </c>
      <c r="K255" s="1">
        <v>3.0780434867610103</v>
      </c>
      <c r="L255" s="1">
        <v>3.0686549805758294</v>
      </c>
      <c r="M255" s="1">
        <v>2.9013636292833271</v>
      </c>
      <c r="N255" s="1">
        <v>2.9772379546103447</v>
      </c>
      <c r="O255" s="1"/>
    </row>
    <row r="256" spans="2:15" x14ac:dyDescent="0.4">
      <c r="B256">
        <v>10</v>
      </c>
      <c r="C256">
        <v>2019</v>
      </c>
      <c r="D256" s="3" t="s">
        <v>307</v>
      </c>
      <c r="E256" s="1">
        <v>3.1765882529464422</v>
      </c>
      <c r="F256" s="1">
        <v>3.4490000168482462</v>
      </c>
      <c r="G256" s="1">
        <v>3.121460674853807</v>
      </c>
      <c r="H256" s="1">
        <v>3.3108860933327975</v>
      </c>
      <c r="I256" s="1">
        <v>3.0636206604968543</v>
      </c>
      <c r="J256" s="1">
        <v>3.2872357426620109</v>
      </c>
      <c r="K256" s="1">
        <v>3.3499999735966202</v>
      </c>
      <c r="L256" s="1">
        <v>3.3268493158087882</v>
      </c>
      <c r="M256" s="1">
        <v>3.1346821026995002</v>
      </c>
      <c r="N256" s="1">
        <v>3.2246370408054585</v>
      </c>
      <c r="O256" s="1"/>
    </row>
    <row r="257" spans="2:15" x14ac:dyDescent="0.4">
      <c r="B257">
        <v>11</v>
      </c>
      <c r="C257">
        <v>2019</v>
      </c>
      <c r="D257" s="3" t="s">
        <v>307</v>
      </c>
      <c r="E257" s="1">
        <v>3.0575324611746386</v>
      </c>
      <c r="F257" s="1">
        <v>3.2962499956289926</v>
      </c>
      <c r="G257" s="1">
        <v>2.9466892013678678</v>
      </c>
      <c r="H257" s="1">
        <v>3.157045442949642</v>
      </c>
      <c r="I257" s="1">
        <v>2.9027272704597955</v>
      </c>
      <c r="J257" s="1">
        <v>3.1528181921352041</v>
      </c>
      <c r="K257" s="1">
        <v>3.163839284862791</v>
      </c>
      <c r="L257" s="1">
        <v>3.1401612950909521</v>
      </c>
      <c r="M257" s="1">
        <v>2.9762328830483842</v>
      </c>
      <c r="N257" s="1">
        <v>3.073721593753858</v>
      </c>
      <c r="O257" s="1"/>
    </row>
    <row r="258" spans="2:15" x14ac:dyDescent="0.4">
      <c r="B258">
        <v>12</v>
      </c>
      <c r="C258">
        <v>2019</v>
      </c>
      <c r="D258" s="3" t="s">
        <v>307</v>
      </c>
      <c r="E258" s="1">
        <v>3.0749999951878819</v>
      </c>
      <c r="F258" s="1">
        <v>3.3354166646798453</v>
      </c>
      <c r="G258" s="1">
        <v>2.9586805519130497</v>
      </c>
      <c r="H258" s="1">
        <v>3.2496000027656553</v>
      </c>
      <c r="I258" s="1">
        <v>2.97126049153945</v>
      </c>
      <c r="J258" s="1">
        <v>3.1859660989147121</v>
      </c>
      <c r="K258" s="1">
        <v>3.2077083438634872</v>
      </c>
      <c r="L258" s="1">
        <v>3.2015178565468108</v>
      </c>
      <c r="M258" s="1">
        <v>3.0627777692344456</v>
      </c>
      <c r="N258" s="1">
        <v>3.1169329041871019</v>
      </c>
      <c r="O258" s="1"/>
    </row>
    <row r="259" spans="2:15" x14ac:dyDescent="0.4">
      <c r="B259">
        <v>1</v>
      </c>
      <c r="C259">
        <v>2020</v>
      </c>
      <c r="D259" s="3" t="s">
        <v>307</v>
      </c>
      <c r="E259" s="1">
        <v>3.1397810252043454</v>
      </c>
      <c r="F259" s="1">
        <v>3.4636000633239745</v>
      </c>
      <c r="G259" s="1">
        <v>3.0288700626394842</v>
      </c>
      <c r="H259" s="1">
        <v>3.3211206608805162</v>
      </c>
      <c r="I259" s="1">
        <v>3.0376271070060081</v>
      </c>
      <c r="J259" s="1">
        <v>3.2464973435682407</v>
      </c>
      <c r="K259" s="1">
        <v>3.3055833657582601</v>
      </c>
      <c r="L259" s="1">
        <v>3.2698684177900614</v>
      </c>
      <c r="M259" s="1">
        <v>3.1355628856759985</v>
      </c>
      <c r="N259" s="1">
        <v>3.1904711376853392</v>
      </c>
      <c r="O259" s="1"/>
    </row>
    <row r="260" spans="2:15" x14ac:dyDescent="0.4">
      <c r="B260">
        <v>2</v>
      </c>
      <c r="C260">
        <v>2020</v>
      </c>
      <c r="D260" s="3" t="s">
        <v>307</v>
      </c>
      <c r="E260" s="1">
        <v>3.1060091541447772</v>
      </c>
      <c r="F260" s="1">
        <v>3.4004166523615518</v>
      </c>
      <c r="G260" s="1">
        <v>3.0318055500586829</v>
      </c>
      <c r="H260" s="1">
        <v>3.2463043513505356</v>
      </c>
      <c r="I260" s="1">
        <v>2.994305552707778</v>
      </c>
      <c r="J260" s="1">
        <v>3.2183852742819203</v>
      </c>
      <c r="K260" s="1">
        <v>3.2334259439397743</v>
      </c>
      <c r="L260" s="1">
        <v>3.2287234076371432</v>
      </c>
      <c r="M260" s="1">
        <v>3.0872726873918013</v>
      </c>
      <c r="N260" s="1">
        <v>3.1508193071863473</v>
      </c>
      <c r="O260" s="1"/>
    </row>
    <row r="261" spans="2:15" x14ac:dyDescent="0.4">
      <c r="B261">
        <v>3</v>
      </c>
      <c r="C261">
        <v>2020</v>
      </c>
      <c r="D261" s="3" t="s">
        <v>307</v>
      </c>
      <c r="E261" s="1">
        <v>3.1395000189542772</v>
      </c>
      <c r="F261" s="1">
        <v>3.3816666702429452</v>
      </c>
      <c r="G261" s="1">
        <v>3.09347222910987</v>
      </c>
      <c r="H261" s="1">
        <v>3.1789130594419395</v>
      </c>
      <c r="I261" s="1">
        <v>2.9104166686534882</v>
      </c>
      <c r="J261" s="1">
        <v>3.1298076900152059</v>
      </c>
      <c r="K261" s="1">
        <v>3.1041666840513549</v>
      </c>
      <c r="L261" s="1">
        <v>3.1134645732369011</v>
      </c>
      <c r="M261" s="1">
        <v>3.030000021060308</v>
      </c>
      <c r="N261" s="1">
        <v>3.1008776074836031</v>
      </c>
      <c r="O261" s="1"/>
    </row>
    <row r="262" spans="2:15" x14ac:dyDescent="0.4">
      <c r="B262">
        <v>4</v>
      </c>
      <c r="C262">
        <v>2020</v>
      </c>
      <c r="D262" s="3" t="s">
        <v>307</v>
      </c>
      <c r="E262" s="1">
        <v>3.1659793935690548</v>
      </c>
      <c r="F262" s="1">
        <v>3.1914285932268416</v>
      </c>
      <c r="G262" s="1">
        <v>3.1135555704434714</v>
      </c>
      <c r="H262" s="1">
        <v>3.0940566242865795</v>
      </c>
      <c r="I262" s="1">
        <v>2.9559195439020791</v>
      </c>
      <c r="J262" s="1">
        <v>3.1480051141870602</v>
      </c>
      <c r="K262" s="1">
        <v>2.9457575805259473</v>
      </c>
      <c r="L262" s="1">
        <v>3.0588079351463064</v>
      </c>
      <c r="M262" s="1">
        <v>3.0588763992438155</v>
      </c>
      <c r="N262" s="1">
        <v>3.0898038057517887</v>
      </c>
      <c r="O262" s="1"/>
    </row>
    <row r="263" spans="2:15" x14ac:dyDescent="0.4">
      <c r="B263">
        <v>5</v>
      </c>
      <c r="C263">
        <v>2020</v>
      </c>
      <c r="D263" s="3" t="s">
        <v>307</v>
      </c>
      <c r="E263" s="1">
        <v>3.3633181962099941</v>
      </c>
      <c r="F263" s="1">
        <v>3.2704167068004608</v>
      </c>
      <c r="G263" s="1">
        <v>3.3234028004937701</v>
      </c>
      <c r="H263" s="1">
        <v>3.1751087178354678</v>
      </c>
      <c r="I263" s="1">
        <v>3.3214166998863219</v>
      </c>
      <c r="J263" s="1">
        <v>3.3295723913531554</v>
      </c>
      <c r="K263" s="1">
        <v>3.1370833019415536</v>
      </c>
      <c r="L263" s="1">
        <v>3.259756094071923</v>
      </c>
      <c r="M263" s="1">
        <v>3.3458333429363041</v>
      </c>
      <c r="N263" s="1">
        <v>3.3021073546481112</v>
      </c>
      <c r="O263" s="1"/>
    </row>
    <row r="264" spans="2:15" x14ac:dyDescent="0.4">
      <c r="B264">
        <v>6</v>
      </c>
      <c r="C264">
        <v>2020</v>
      </c>
      <c r="D264" s="3" t="s">
        <v>307</v>
      </c>
      <c r="E264" s="1">
        <v>3.409152562335386</v>
      </c>
      <c r="F264" s="1">
        <v>3.4649999737739563</v>
      </c>
      <c r="G264" s="1">
        <v>3.3138889041211872</v>
      </c>
      <c r="H264" s="1">
        <v>3.3708045811488709</v>
      </c>
      <c r="I264" s="1">
        <v>3.3207352704861584</v>
      </c>
      <c r="J264" s="1">
        <v>3.406773181769033</v>
      </c>
      <c r="K264" s="1">
        <v>3.2111215056660019</v>
      </c>
      <c r="L264" s="1">
        <v>3.3639062475413084</v>
      </c>
      <c r="M264" s="1">
        <v>3.3643055160840354</v>
      </c>
      <c r="N264" s="1">
        <v>3.3618935381958241</v>
      </c>
      <c r="O264" s="1"/>
    </row>
    <row r="265" spans="2:15" x14ac:dyDescent="0.4">
      <c r="B265">
        <v>7</v>
      </c>
      <c r="C265">
        <v>2020</v>
      </c>
      <c r="D265" s="3" t="s">
        <v>307</v>
      </c>
      <c r="E265" s="1">
        <v>3.4777936069990818</v>
      </c>
      <c r="F265" s="1">
        <v>3.4831999969482421</v>
      </c>
      <c r="G265" s="1">
        <v>3.397325587827106</v>
      </c>
      <c r="H265" s="1">
        <v>3.3445544620551684</v>
      </c>
      <c r="I265" s="1">
        <v>3.3362337660479855</v>
      </c>
      <c r="J265" s="1">
        <v>3.5039189306465355</v>
      </c>
      <c r="K265" s="1">
        <v>3.3235833346843719</v>
      </c>
      <c r="L265" s="1">
        <v>3.4629801282819535</v>
      </c>
      <c r="M265" s="1">
        <v>3.3663428470066616</v>
      </c>
      <c r="N265" s="1">
        <v>3.4264428710999066</v>
      </c>
      <c r="O265" s="1"/>
    </row>
    <row r="266" spans="2:15" x14ac:dyDescent="0.4">
      <c r="B266">
        <v>8</v>
      </c>
      <c r="C266">
        <v>2020</v>
      </c>
      <c r="D266" s="3" t="s">
        <v>307</v>
      </c>
      <c r="E266" s="1">
        <v>3.5199574348774361</v>
      </c>
      <c r="F266" s="1">
        <v>3.5950000405311586</v>
      </c>
      <c r="G266" s="1">
        <v>3.5094285590308054</v>
      </c>
      <c r="H266" s="1">
        <v>3.4155294081744025</v>
      </c>
      <c r="I266" s="1">
        <v>3.3749242172096716</v>
      </c>
      <c r="J266" s="1">
        <v>3.545373130200514</v>
      </c>
      <c r="K266" s="1">
        <v>3.2788235439973721</v>
      </c>
      <c r="L266" s="1">
        <v>3.4924137921168885</v>
      </c>
      <c r="M266" s="1">
        <v>3.4008759060045231</v>
      </c>
      <c r="N266" s="1">
        <v>3.4711213454306584</v>
      </c>
      <c r="O266" s="1"/>
    </row>
    <row r="267" spans="2:15" x14ac:dyDescent="0.4">
      <c r="B267">
        <v>9</v>
      </c>
      <c r="C267">
        <v>2020</v>
      </c>
      <c r="D267" s="3" t="s">
        <v>308</v>
      </c>
      <c r="E267" s="1">
        <v>4.1239436730532582</v>
      </c>
      <c r="F267" s="1">
        <v>4.2260000133514408</v>
      </c>
      <c r="G267" s="1">
        <v>4.1689285536607104</v>
      </c>
      <c r="H267" s="1">
        <v>4.076461568245521</v>
      </c>
      <c r="I267" s="1">
        <v>4.1303703946831787</v>
      </c>
      <c r="J267" s="1">
        <v>4.2478142006149708</v>
      </c>
      <c r="K267" s="1">
        <v>3.9546212355295816</v>
      </c>
      <c r="L267" s="1">
        <v>4.2282692071719046</v>
      </c>
      <c r="M267" s="1">
        <v>4.1931999846867152</v>
      </c>
      <c r="N267" s="1">
        <v>4.162720156897926</v>
      </c>
      <c r="O267" s="1"/>
    </row>
    <row r="268" spans="2:15" x14ac:dyDescent="0.4">
      <c r="B268">
        <v>10</v>
      </c>
      <c r="C268">
        <v>2020</v>
      </c>
      <c r="D268" s="3" t="s">
        <v>308</v>
      </c>
      <c r="E268" s="1">
        <v>4.8539224225899265</v>
      </c>
      <c r="F268" s="1">
        <v>4.6637500127156573</v>
      </c>
      <c r="G268" s="1">
        <v>4.8232143299920223</v>
      </c>
      <c r="H268" s="1">
        <v>4.6014285726206641</v>
      </c>
      <c r="I268" s="1">
        <v>4.5696552169734037</v>
      </c>
      <c r="J268" s="1">
        <v>4.9218750219596057</v>
      </c>
      <c r="K268" s="1">
        <v>4.6200000109131807</v>
      </c>
      <c r="L268" s="1">
        <v>4.8890123396743963</v>
      </c>
      <c r="M268" s="1">
        <v>4.6987162071305351</v>
      </c>
      <c r="N268" s="1">
        <v>4.7950508359636155</v>
      </c>
      <c r="O268" s="1"/>
    </row>
    <row r="269" spans="2:15" x14ac:dyDescent="0.4">
      <c r="B269">
        <v>11</v>
      </c>
      <c r="C269">
        <v>2020</v>
      </c>
      <c r="D269" s="3" t="s">
        <v>308</v>
      </c>
      <c r="E269" s="1">
        <v>5.3127542330046831</v>
      </c>
      <c r="F269" s="1">
        <v>5.2277272614565762</v>
      </c>
      <c r="G269" s="1">
        <v>5.2285714344102505</v>
      </c>
      <c r="H269" s="1">
        <v>4.9878124669194221</v>
      </c>
      <c r="I269" s="1">
        <v>5.1592086270558752</v>
      </c>
      <c r="J269" s="1">
        <v>5.4175774560847749</v>
      </c>
      <c r="K269" s="1">
        <v>5.0065766068192215</v>
      </c>
      <c r="L269" s="1">
        <v>5.4107142385545668</v>
      </c>
      <c r="M269" s="1">
        <v>5.2960139688078343</v>
      </c>
      <c r="N269" s="1">
        <v>5.2857898397902403</v>
      </c>
      <c r="O269" s="1"/>
    </row>
    <row r="270" spans="2:15" x14ac:dyDescent="0.4">
      <c r="B270">
        <v>12</v>
      </c>
      <c r="C270">
        <v>2020</v>
      </c>
      <c r="D270" s="3" t="s">
        <v>308</v>
      </c>
      <c r="E270" s="1">
        <v>5.5884452203137291</v>
      </c>
      <c r="F270" s="1">
        <v>5.4072413444519043</v>
      </c>
      <c r="G270" s="1">
        <v>5.5139105999269962</v>
      </c>
      <c r="H270" s="1">
        <v>5.3022784522817101</v>
      </c>
      <c r="I270" s="1">
        <v>5.408802848466685</v>
      </c>
      <c r="J270" s="1">
        <v>5.6914691823353696</v>
      </c>
      <c r="K270" s="1">
        <v>5.2635200500488279</v>
      </c>
      <c r="L270" s="1">
        <v>5.680370354358061</v>
      </c>
      <c r="M270" s="1">
        <v>5.5275316268582886</v>
      </c>
      <c r="N270" s="1">
        <v>5.5513426165855559</v>
      </c>
      <c r="O270" s="1"/>
    </row>
    <row r="271" spans="2:15" x14ac:dyDescent="0.4">
      <c r="B271">
        <v>1</v>
      </c>
      <c r="C271">
        <v>2021</v>
      </c>
      <c r="D271" s="3" t="s">
        <v>308</v>
      </c>
      <c r="E271" s="1">
        <v>6.4166808310975423</v>
      </c>
      <c r="F271" s="1">
        <v>6.2479166388511658</v>
      </c>
      <c r="G271" s="1">
        <v>6.3568749891387091</v>
      </c>
      <c r="H271" s="1">
        <v>6.1451562121510506</v>
      </c>
      <c r="I271" s="1">
        <v>6.3354464045592715</v>
      </c>
      <c r="J271" s="1">
        <v>6.539767390469776</v>
      </c>
      <c r="K271" s="1">
        <v>6.1097979882750852</v>
      </c>
      <c r="L271" s="1">
        <v>6.5011679169035306</v>
      </c>
      <c r="M271" s="1">
        <v>6.4429031764307334</v>
      </c>
      <c r="N271" s="1">
        <v>6.4024515901842429</v>
      </c>
      <c r="O271" s="1"/>
    </row>
    <row r="272" spans="2:15" x14ac:dyDescent="0.4">
      <c r="B272">
        <v>2</v>
      </c>
      <c r="C272">
        <v>2021</v>
      </c>
      <c r="D272" s="3" t="s">
        <v>308</v>
      </c>
      <c r="E272" s="1">
        <v>6.7419534882833787</v>
      </c>
      <c r="F272" s="1">
        <v>6.648333390553792</v>
      </c>
      <c r="G272" s="1">
        <v>6.6693984547952061</v>
      </c>
      <c r="H272" s="1">
        <v>6.4451613580026939</v>
      </c>
      <c r="I272" s="1">
        <v>6.6866417820773911</v>
      </c>
      <c r="J272" s="1">
        <v>6.8608045852047272</v>
      </c>
      <c r="K272" s="1">
        <v>6.4079797869980935</v>
      </c>
      <c r="L272" s="1">
        <v>6.8339259147644045</v>
      </c>
      <c r="M272" s="1">
        <v>6.7857691874870891</v>
      </c>
      <c r="N272" s="1">
        <v>6.7238139039013234</v>
      </c>
      <c r="O272" s="1"/>
    </row>
    <row r="273" spans="2:15" x14ac:dyDescent="0.4">
      <c r="B273">
        <v>3</v>
      </c>
      <c r="C273">
        <v>2021</v>
      </c>
      <c r="D273" s="3" t="s">
        <v>308</v>
      </c>
      <c r="E273" s="1">
        <v>6.4399227543687267</v>
      </c>
      <c r="F273" s="1">
        <v>6.4126666386922198</v>
      </c>
      <c r="G273" s="1">
        <v>6.3548407554626465</v>
      </c>
      <c r="H273" s="1">
        <v>6.367466678619385</v>
      </c>
      <c r="I273" s="1">
        <v>6.4665384659400349</v>
      </c>
      <c r="J273" s="1">
        <v>6.6397468409960787</v>
      </c>
      <c r="K273" s="1">
        <v>6.3441818063909361</v>
      </c>
      <c r="L273" s="1">
        <v>6.6595151352159903</v>
      </c>
      <c r="M273" s="1">
        <v>6.5337012835911343</v>
      </c>
      <c r="N273" s="1">
        <v>6.5023423983237807</v>
      </c>
      <c r="O273" s="1"/>
    </row>
    <row r="274" spans="2:15" x14ac:dyDescent="0.4">
      <c r="B274">
        <v>4</v>
      </c>
      <c r="C274">
        <v>2021</v>
      </c>
      <c r="D274" s="3" t="s">
        <v>308</v>
      </c>
      <c r="E274" s="1">
        <v>5.9253364984805765</v>
      </c>
      <c r="F274" s="1">
        <v>5.8441666563351946</v>
      </c>
      <c r="G274" s="1">
        <v>5.7335245726538488</v>
      </c>
      <c r="H274" s="1">
        <v>5.7882143514496942</v>
      </c>
      <c r="I274" s="1">
        <v>6.0684126747979059</v>
      </c>
      <c r="J274" s="1">
        <v>6.3496837898676572</v>
      </c>
      <c r="K274" s="1">
        <v>6.4605555746290415</v>
      </c>
      <c r="L274" s="1">
        <v>6.438174603477357</v>
      </c>
      <c r="M274" s="1">
        <v>6.1034883454788567</v>
      </c>
      <c r="N274" s="1">
        <v>6.1265079251883101</v>
      </c>
      <c r="O274" s="1"/>
    </row>
    <row r="275" spans="2:15" x14ac:dyDescent="0.4">
      <c r="B275">
        <v>5</v>
      </c>
      <c r="C275">
        <v>2021</v>
      </c>
      <c r="D275" s="3" t="s">
        <v>308</v>
      </c>
      <c r="E275" s="1">
        <v>6.6124757377846723</v>
      </c>
      <c r="F275" s="1">
        <v>6.4570833444595337</v>
      </c>
      <c r="G275" s="1">
        <v>6.4125806093215942</v>
      </c>
      <c r="H275" s="1">
        <v>6.3842857224600653</v>
      </c>
      <c r="I275" s="1">
        <v>6.8334259236300436</v>
      </c>
      <c r="J275" s="1">
        <v>7.0436255238445629</v>
      </c>
      <c r="K275" s="1">
        <v>7.1595348646474442</v>
      </c>
      <c r="L275" s="1">
        <v>7.2358778160036978</v>
      </c>
      <c r="M275" s="1">
        <v>6.8609677360903829</v>
      </c>
      <c r="N275" s="1">
        <v>6.8379819784078508</v>
      </c>
      <c r="O275" s="1"/>
    </row>
    <row r="276" spans="2:15" x14ac:dyDescent="0.4">
      <c r="B276">
        <v>6</v>
      </c>
      <c r="C276">
        <v>2021</v>
      </c>
      <c r="D276" s="3" t="s">
        <v>308</v>
      </c>
      <c r="E276" s="1">
        <v>6.5198038923974133</v>
      </c>
      <c r="F276" s="1">
        <v>6.3038461575141316</v>
      </c>
      <c r="G276" s="1">
        <v>6.0633593536913395</v>
      </c>
      <c r="H276" s="1">
        <v>6.1570149037375375</v>
      </c>
      <c r="I276" s="1">
        <v>6.6448387299814531</v>
      </c>
      <c r="J276" s="1">
        <v>6.9435654377206788</v>
      </c>
      <c r="K276" s="1">
        <v>7.0490265483349823</v>
      </c>
      <c r="L276" s="1">
        <v>6.9912499677051194</v>
      </c>
      <c r="M276" s="1">
        <v>6.662129029920024</v>
      </c>
      <c r="N276" s="1">
        <v>6.6927475437127066</v>
      </c>
      <c r="O276" s="1"/>
    </row>
    <row r="277" spans="2:15" x14ac:dyDescent="0.4">
      <c r="B277">
        <v>7</v>
      </c>
      <c r="C277">
        <v>2021</v>
      </c>
      <c r="D277" s="3" t="s">
        <v>308</v>
      </c>
      <c r="E277" s="1">
        <v>5.8775980121949143</v>
      </c>
      <c r="F277" s="1">
        <v>5.851249972979228</v>
      </c>
      <c r="G277" s="1">
        <v>5.8805263377072521</v>
      </c>
      <c r="H277" s="1">
        <v>5.8816071748733521</v>
      </c>
      <c r="I277" s="1">
        <v>5.7835354371504346</v>
      </c>
      <c r="J277" s="1">
        <v>6.0724253796819427</v>
      </c>
      <c r="K277" s="1">
        <v>6.250217448110166</v>
      </c>
      <c r="L277" s="1">
        <v>6.1202541569531972</v>
      </c>
      <c r="M277" s="1">
        <v>5.8923967416621439</v>
      </c>
      <c r="N277" s="1">
        <v>5.9757116876379417</v>
      </c>
      <c r="O277" s="1"/>
    </row>
    <row r="278" spans="2:15" x14ac:dyDescent="0.4">
      <c r="B278">
        <v>8</v>
      </c>
      <c r="C278">
        <v>2021</v>
      </c>
      <c r="D278" s="3" t="s">
        <v>308</v>
      </c>
      <c r="E278" s="1">
        <v>5.6471921117434949</v>
      </c>
      <c r="F278" s="1">
        <v>5.7904347544131074</v>
      </c>
      <c r="G278" s="1">
        <v>5.6355833053588871</v>
      </c>
      <c r="H278" s="1">
        <v>5.7264285939080377</v>
      </c>
      <c r="I278" s="1">
        <v>5.633467762700973</v>
      </c>
      <c r="J278" s="1">
        <v>5.8135080914343558</v>
      </c>
      <c r="K278" s="1">
        <v>6.0553571042560392</v>
      </c>
      <c r="L278" s="1">
        <v>5.8536666274070743</v>
      </c>
      <c r="M278" s="1">
        <v>5.6766666788043398</v>
      </c>
      <c r="N278" s="1">
        <v>5.7452432421950608</v>
      </c>
      <c r="O278" s="1"/>
    </row>
    <row r="279" spans="2:15" x14ac:dyDescent="0.4">
      <c r="B279">
        <v>9</v>
      </c>
      <c r="C279">
        <v>2021</v>
      </c>
      <c r="D279" t="s">
        <v>309</v>
      </c>
      <c r="E279" s="1">
        <v>5.1845991199026633</v>
      </c>
      <c r="F279" s="1">
        <v>5.2695999908447266</v>
      </c>
      <c r="G279" s="1">
        <v>5.1747169224721077</v>
      </c>
      <c r="H279" s="1">
        <v>5.2961428574153357</v>
      </c>
      <c r="I279" s="1">
        <v>5.1895967952666746</v>
      </c>
      <c r="J279" s="1">
        <v>5.3070129806345161</v>
      </c>
      <c r="K279" s="1">
        <v>5.3359047571818037</v>
      </c>
      <c r="L279" s="1">
        <v>5.3805332787831626</v>
      </c>
      <c r="M279" s="1">
        <v>5.2321154031998072</v>
      </c>
      <c r="N279" s="1">
        <v>5.2590929360940182</v>
      </c>
    </row>
    <row r="280" spans="2:15" x14ac:dyDescent="0.4">
      <c r="B280">
        <v>10</v>
      </c>
      <c r="C280">
        <v>2021</v>
      </c>
      <c r="D280" t="s">
        <v>309</v>
      </c>
      <c r="E280" s="1">
        <v>5.0036764589010501</v>
      </c>
      <c r="F280" s="1">
        <v>5.3409090475602587</v>
      </c>
      <c r="G280" s="1">
        <v>5.2384166638056433</v>
      </c>
      <c r="H280" s="1">
        <v>5.191111101044549</v>
      </c>
      <c r="I280" s="1">
        <v>5.3053397900849868</v>
      </c>
      <c r="J280" s="1">
        <v>5.2361385877376341</v>
      </c>
      <c r="K280" s="1">
        <v>5.2224999979922648</v>
      </c>
      <c r="L280" s="1">
        <v>5.3893076126392074</v>
      </c>
      <c r="M280" s="1">
        <v>5.3283064480750788</v>
      </c>
      <c r="N280" s="1">
        <v>5.2280590120496395</v>
      </c>
    </row>
    <row r="281" spans="2:15" x14ac:dyDescent="0.4">
      <c r="B281">
        <v>11</v>
      </c>
      <c r="C281">
        <v>2021</v>
      </c>
      <c r="D281" t="s">
        <v>309</v>
      </c>
      <c r="E281" s="1">
        <v>5.7846875141064329</v>
      </c>
      <c r="F281" s="1">
        <v>5.75</v>
      </c>
      <c r="G281" s="1">
        <v>5.7685495915303706</v>
      </c>
      <c r="H281" s="1">
        <v>5.7361666758855181</v>
      </c>
      <c r="I281" s="1">
        <v>5.7989393653291641</v>
      </c>
      <c r="J281" s="1">
        <v>5.753485899575999</v>
      </c>
      <c r="K281" s="1">
        <v>5.6739785081596787</v>
      </c>
      <c r="L281" s="1">
        <v>5.8378124684095383</v>
      </c>
      <c r="M281" s="1">
        <v>5.8050349542311022</v>
      </c>
      <c r="N281" s="1">
        <v>5.7733979655357475</v>
      </c>
    </row>
    <row r="282" spans="2:15" x14ac:dyDescent="0.4">
      <c r="B282">
        <v>12</v>
      </c>
      <c r="C282">
        <v>2021</v>
      </c>
      <c r="D282" t="s">
        <v>309</v>
      </c>
      <c r="E282" s="1">
        <v>6.0477952788195273</v>
      </c>
      <c r="F282" s="1">
        <v>5.9531034929998992</v>
      </c>
      <c r="G282" s="1">
        <v>6.0224242383783517</v>
      </c>
      <c r="H282" s="1">
        <v>5.9439436549871738</v>
      </c>
      <c r="I282" s="1">
        <v>5.9974015866677588</v>
      </c>
      <c r="J282" s="1">
        <v>5.9855747085878219</v>
      </c>
      <c r="K282" s="1">
        <v>5.8916822772159758</v>
      </c>
      <c r="L282" s="1">
        <v>6.0359999983651296</v>
      </c>
      <c r="M282" s="1">
        <v>6.0279878319763558</v>
      </c>
      <c r="N282" s="1">
        <v>6.003090283936924</v>
      </c>
    </row>
    <row r="283" spans="2:15" x14ac:dyDescent="0.4">
      <c r="B283">
        <v>1</v>
      </c>
      <c r="C283">
        <v>2022</v>
      </c>
      <c r="D283" t="s">
        <v>309</v>
      </c>
      <c r="E283" s="1">
        <v>6.2258653801221113</v>
      </c>
      <c r="F283" s="1">
        <v>6.1549999912579851</v>
      </c>
      <c r="G283" s="1">
        <v>6.205312505364418</v>
      </c>
      <c r="H283" s="1">
        <v>6.1262500200952799</v>
      </c>
      <c r="I283" s="1">
        <v>6.1944999933242801</v>
      </c>
      <c r="J283" s="1">
        <v>6.1774308332812646</v>
      </c>
      <c r="K283" s="1">
        <v>6.0907142616453624</v>
      </c>
      <c r="L283" s="1">
        <v>6.2263333400090533</v>
      </c>
      <c r="M283" s="1">
        <v>6.2323484745892612</v>
      </c>
      <c r="N283" s="1">
        <v>6.1935203604029319</v>
      </c>
    </row>
    <row r="284" spans="2:15" x14ac:dyDescent="0.4">
      <c r="B284">
        <v>2</v>
      </c>
      <c r="C284">
        <v>2022</v>
      </c>
      <c r="D284" t="s">
        <v>309</v>
      </c>
      <c r="E284" s="1">
        <v>6.6786033401276148</v>
      </c>
      <c r="F284" s="1">
        <v>6.6058333118756609</v>
      </c>
      <c r="G284" s="1">
        <v>6.6570161619494037</v>
      </c>
      <c r="H284" s="1">
        <v>6.536037723973112</v>
      </c>
      <c r="I284" s="1">
        <v>6.6240909858183423</v>
      </c>
      <c r="J284" s="1">
        <v>6.6222097650449374</v>
      </c>
      <c r="K284" s="1">
        <v>6.4809411946464985</v>
      </c>
      <c r="L284" s="1">
        <v>6.6481451526764896</v>
      </c>
      <c r="M284" s="1">
        <v>6.6602878158898662</v>
      </c>
      <c r="N284" s="1">
        <v>6.6277107587406459</v>
      </c>
    </row>
    <row r="285" spans="2:15" x14ac:dyDescent="0.4">
      <c r="B285">
        <v>3</v>
      </c>
      <c r="C285">
        <v>2022</v>
      </c>
      <c r="D285" t="s">
        <v>309</v>
      </c>
      <c r="E285" s="1">
        <v>6.9786956583558339</v>
      </c>
      <c r="F285" s="1">
        <v>6.86640007019043</v>
      </c>
      <c r="G285" s="1">
        <v>6.8298170508407967</v>
      </c>
      <c r="H285" s="1">
        <v>6.9074626467121183</v>
      </c>
      <c r="I285" s="1">
        <v>7.0019834691827949</v>
      </c>
      <c r="J285" s="1">
        <v>7.1647284388923032</v>
      </c>
      <c r="K285" s="1">
        <v>7.0852577563413641</v>
      </c>
      <c r="L285" s="1">
        <v>7.3368243655642944</v>
      </c>
      <c r="M285" s="1">
        <v>7.0962424278259277</v>
      </c>
      <c r="N285" s="1">
        <v>7.0613156002887685</v>
      </c>
    </row>
    <row r="286" spans="2:15" x14ac:dyDescent="0.4">
      <c r="B286">
        <v>4</v>
      </c>
      <c r="C286">
        <v>2022</v>
      </c>
      <c r="D286" t="s">
        <v>309</v>
      </c>
      <c r="E286" s="1">
        <v>7.5521910083427857</v>
      </c>
      <c r="F286" s="1">
        <v>7.4420000314712524</v>
      </c>
      <c r="G286" s="1">
        <v>7.3307031132280827</v>
      </c>
      <c r="H286" s="1">
        <v>7.4003846278557415</v>
      </c>
      <c r="I286" s="1">
        <v>7.6457030959427357</v>
      </c>
      <c r="J286" s="1">
        <v>7.7533606701209896</v>
      </c>
      <c r="K286" s="1">
        <v>7.6772527747101833</v>
      </c>
      <c r="L286" s="1">
        <v>7.8375833630561829</v>
      </c>
      <c r="M286" s="1">
        <v>7.707122271009486</v>
      </c>
      <c r="N286" s="1">
        <v>7.633800000710921</v>
      </c>
    </row>
    <row r="287" spans="2:15" x14ac:dyDescent="0.4">
      <c r="B287">
        <v>5</v>
      </c>
      <c r="C287">
        <v>2022</v>
      </c>
      <c r="D287" t="s">
        <v>309</v>
      </c>
      <c r="E287" s="1">
        <v>7.4612568245559441</v>
      </c>
      <c r="F287" s="1">
        <v>7.3668420440272282</v>
      </c>
      <c r="G287" s="1">
        <v>7.2260937318205833</v>
      </c>
      <c r="H287" s="1">
        <v>7.3578845904423638</v>
      </c>
      <c r="I287" s="1">
        <v>7.4940424827819179</v>
      </c>
      <c r="J287" s="1">
        <v>7.669715431647572</v>
      </c>
      <c r="K287" s="1">
        <v>7.6981707026318809</v>
      </c>
      <c r="L287" s="1">
        <v>7.7452892429572495</v>
      </c>
      <c r="M287" s="1">
        <v>7.5955038292463435</v>
      </c>
      <c r="N287" s="1">
        <v>7.5449430490128231</v>
      </c>
    </row>
    <row r="288" spans="2:15" x14ac:dyDescent="0.4">
      <c r="B288">
        <v>6</v>
      </c>
      <c r="C288">
        <v>2022</v>
      </c>
      <c r="D288" t="s">
        <v>309</v>
      </c>
      <c r="E288" s="1">
        <v>7.1427699568126126</v>
      </c>
      <c r="F288" s="1">
        <v>7.1024000167846681</v>
      </c>
      <c r="G288" s="1">
        <v>6.8357236699054118</v>
      </c>
      <c r="H288" s="1">
        <v>7.0415384512681225</v>
      </c>
      <c r="I288" s="1">
        <v>7.1648672281113344</v>
      </c>
      <c r="J288" s="1">
        <v>7.3975937440991402</v>
      </c>
      <c r="K288" s="1">
        <v>7.4401052675749124</v>
      </c>
      <c r="L288" s="1">
        <v>7.524177204204511</v>
      </c>
      <c r="M288" s="1">
        <v>7.2434193888018212</v>
      </c>
      <c r="N288" s="1">
        <v>7.2460802447648698</v>
      </c>
    </row>
    <row r="289" spans="2:14" x14ac:dyDescent="0.4">
      <c r="B289">
        <v>7</v>
      </c>
      <c r="C289">
        <v>2022</v>
      </c>
      <c r="D289" t="s">
        <v>309</v>
      </c>
      <c r="E289" s="1">
        <v>5.9415217197459675</v>
      </c>
      <c r="F289" s="1">
        <v>6.0093750059604645</v>
      </c>
      <c r="G289" s="1">
        <v>5.9777049314780317</v>
      </c>
      <c r="H289" s="1">
        <v>5.5848214115415304</v>
      </c>
      <c r="I289" s="1">
        <v>6.0231481569784657</v>
      </c>
      <c r="J289" s="1">
        <v>6.1268103225477812</v>
      </c>
      <c r="K289" s="1">
        <v>6.388815766886661</v>
      </c>
      <c r="L289" s="1">
        <v>6.0435714040483743</v>
      </c>
      <c r="M289" s="1">
        <v>5.9215217258619228</v>
      </c>
      <c r="N289" s="1">
        <v>6.0225635453806081</v>
      </c>
    </row>
    <row r="290" spans="2:14" x14ac:dyDescent="0.4">
      <c r="B290">
        <v>8</v>
      </c>
      <c r="C290">
        <v>2022</v>
      </c>
      <c r="D290" t="s">
        <v>309</v>
      </c>
      <c r="E290" s="1">
        <v>6.2137916723887123</v>
      </c>
      <c r="F290" s="1">
        <v>6.2490000247955324</v>
      </c>
      <c r="G290" s="1">
        <v>6.0652702789048893</v>
      </c>
      <c r="H290" s="1">
        <v>5.6940322614485215</v>
      </c>
      <c r="I290" s="1">
        <v>6.4091176846448112</v>
      </c>
      <c r="J290" s="1">
        <v>6.3695481785808701</v>
      </c>
      <c r="K290" s="1">
        <v>6.5442221959431963</v>
      </c>
      <c r="L290" s="1">
        <v>6.3702112721725248</v>
      </c>
      <c r="M290" s="1">
        <v>6.3810062978252677</v>
      </c>
      <c r="N290" s="1">
        <v>6.291527466813454</v>
      </c>
    </row>
    <row r="291" spans="2:14" x14ac:dyDescent="0.4">
      <c r="B291">
        <v>9</v>
      </c>
      <c r="C291">
        <v>2022</v>
      </c>
      <c r="D291" t="s">
        <v>312</v>
      </c>
      <c r="E291" s="1">
        <v>6.8925340013806098</v>
      </c>
      <c r="F291" s="1">
        <v>6.8453488460806904</v>
      </c>
      <c r="G291" s="1">
        <v>6.732222233289554</v>
      </c>
      <c r="H291" s="1">
        <v>6.3909835893599709</v>
      </c>
      <c r="I291" s="1">
        <v>6.9456000200907386</v>
      </c>
      <c r="J291" s="1">
        <v>7.0070408282636789</v>
      </c>
      <c r="K291" s="1">
        <v>6.866250041872263</v>
      </c>
      <c r="L291" s="1">
        <v>7.1888372260470721</v>
      </c>
      <c r="M291" s="1">
        <v>7.0826415025962977</v>
      </c>
      <c r="N291" s="1">
        <v>6.9296196735037485</v>
      </c>
    </row>
    <row r="292" spans="2:14" x14ac:dyDescent="0.4">
      <c r="B292">
        <v>10</v>
      </c>
      <c r="C292">
        <v>2022</v>
      </c>
      <c r="D292" t="s">
        <v>312</v>
      </c>
      <c r="E292" s="1">
        <v>6.9797297061026633</v>
      </c>
      <c r="F292" s="1">
        <v>6.8334545829079367</v>
      </c>
      <c r="G292" s="1">
        <v>7.0594999849796292</v>
      </c>
      <c r="H292" s="1">
        <v>6.62367643328274</v>
      </c>
      <c r="I292" s="1">
        <v>7.2516666131141863</v>
      </c>
      <c r="J292" s="1">
        <v>7.2412745033214296</v>
      </c>
      <c r="K292" s="1">
        <v>6.9787969983609992</v>
      </c>
      <c r="L292" s="1">
        <v>7.2867982868562668</v>
      </c>
      <c r="M292" s="1">
        <v>7.2379807325509882</v>
      </c>
      <c r="N292" s="1">
        <v>7.111558339796531</v>
      </c>
    </row>
    <row r="293" spans="2:14" x14ac:dyDescent="0.4">
      <c r="B293">
        <v>11</v>
      </c>
      <c r="C293">
        <v>2022</v>
      </c>
      <c r="D293" t="s">
        <v>312</v>
      </c>
      <c r="E293" s="1">
        <v>7.1649473575123572</v>
      </c>
      <c r="F293" s="1">
        <v>6.8106896384009001</v>
      </c>
      <c r="G293" s="1">
        <v>7.0030731596597811</v>
      </c>
      <c r="H293" s="1">
        <v>6.6785000383853914</v>
      </c>
      <c r="I293" s="1">
        <v>7.1690526460346424</v>
      </c>
      <c r="J293" s="1">
        <v>7.1981424921341528</v>
      </c>
      <c r="K293" s="1">
        <v>6.887599994114467</v>
      </c>
      <c r="L293" s="1">
        <v>7.3731877668455699</v>
      </c>
      <c r="M293" s="1">
        <v>7.2897241658177867</v>
      </c>
      <c r="N293" s="1">
        <v>7.1277297292027741</v>
      </c>
    </row>
    <row r="294" spans="2:14" x14ac:dyDescent="0.4">
      <c r="B294">
        <v>12</v>
      </c>
      <c r="C294">
        <v>2022</v>
      </c>
      <c r="D294" t="s">
        <v>312</v>
      </c>
      <c r="E294" s="1">
        <v>6.92914417412904</v>
      </c>
      <c r="F294" s="1">
        <v>6.6543589738699103</v>
      </c>
      <c r="G294" s="1">
        <v>6.7139873715895639</v>
      </c>
      <c r="H294" s="1">
        <v>6.5337499901652336</v>
      </c>
      <c r="I294" s="1">
        <v>6.8757576003219141</v>
      </c>
      <c r="J294" s="1">
        <v>7.0049836221288464</v>
      </c>
      <c r="K294" s="1">
        <v>6.7478906698524952</v>
      </c>
      <c r="L294" s="1">
        <v>7.1414210695969427</v>
      </c>
      <c r="M294" s="1">
        <v>6.9971578899182774</v>
      </c>
      <c r="N294" s="1">
        <v>6.9079794992869932</v>
      </c>
    </row>
    <row r="295" spans="2:14" x14ac:dyDescent="0.4">
      <c r="B295">
        <v>1</v>
      </c>
      <c r="C295">
        <v>2023</v>
      </c>
      <c r="D295" t="s">
        <v>312</v>
      </c>
      <c r="E295" s="1">
        <v>6.8816289901733398</v>
      </c>
      <c r="F295" s="1">
        <v>6.7251351330731364</v>
      </c>
      <c r="G295" s="1">
        <v>6.6471974743399649</v>
      </c>
      <c r="H295" s="1">
        <v>6.5610937401652345</v>
      </c>
      <c r="I295" s="1">
        <v>6.8410605878540967</v>
      </c>
      <c r="J295" s="1">
        <v>6.9942361331648293</v>
      </c>
      <c r="K295" s="1">
        <v>6.8002343066036701</v>
      </c>
      <c r="L295" s="1">
        <v>7.1089781183395946</v>
      </c>
      <c r="M295" s="1">
        <v>6.9339785678412325</v>
      </c>
      <c r="N295" s="1">
        <v>6.8751133627294996</v>
      </c>
    </row>
    <row r="296" spans="2:14" x14ac:dyDescent="0.4">
      <c r="B296">
        <v>2</v>
      </c>
      <c r="C296">
        <v>2023</v>
      </c>
      <c r="D296" t="s">
        <v>312</v>
      </c>
      <c r="E296" s="1">
        <v>6.9566368008942883</v>
      </c>
      <c r="F296" s="1">
        <v>6.8081395570621934</v>
      </c>
      <c r="G296" s="1">
        <v>6.7363522067759769</v>
      </c>
      <c r="H296" s="1">
        <v>6.6425862065676995</v>
      </c>
      <c r="I296" s="1">
        <v>6.8974648193574293</v>
      </c>
      <c r="J296" s="1">
        <v>7.0908950626114269</v>
      </c>
      <c r="K296" s="1">
        <v>6.8725547686110451</v>
      </c>
      <c r="L296" s="1">
        <v>7.1867977501301281</v>
      </c>
      <c r="M296" s="1">
        <v>7.0094681039769595</v>
      </c>
      <c r="N296" s="1">
        <v>6.9675835396026402</v>
      </c>
    </row>
    <row r="297" spans="2:14" x14ac:dyDescent="0.4">
      <c r="B297">
        <v>3</v>
      </c>
      <c r="C297">
        <v>2023</v>
      </c>
      <c r="D297" t="s">
        <v>312</v>
      </c>
      <c r="E297" s="1">
        <v>6.5228897283285745</v>
      </c>
      <c r="F297" s="1">
        <v>6.3299999678576437</v>
      </c>
      <c r="G297" s="1">
        <v>6.3458192415830101</v>
      </c>
      <c r="H297" s="1">
        <v>6.3465384397751246</v>
      </c>
      <c r="I297" s="1">
        <v>6.4209166844685877</v>
      </c>
      <c r="J297" s="1">
        <v>6.6001136275854977</v>
      </c>
      <c r="K297" s="1">
        <v>6.4046625798465282</v>
      </c>
      <c r="L297" s="1">
        <v>6.7511810618122734</v>
      </c>
      <c r="M297" s="1">
        <v>6.5353097029491867</v>
      </c>
      <c r="N297" s="1">
        <v>6.5025431870919883</v>
      </c>
    </row>
    <row r="298" spans="2:14" x14ac:dyDescent="0.4">
      <c r="B298">
        <v>4</v>
      </c>
      <c r="C298">
        <v>2023</v>
      </c>
      <c r="D298" t="s">
        <v>312</v>
      </c>
      <c r="E298" s="1">
        <v>6.657920375334478</v>
      </c>
      <c r="F298" s="1">
        <v>6.5087804212802798</v>
      </c>
      <c r="G298" s="1">
        <v>6.5762658571895161</v>
      </c>
      <c r="H298" s="1">
        <v>6.5120313093066216</v>
      </c>
      <c r="I298" s="1">
        <v>6.589843787252903</v>
      </c>
      <c r="J298" s="1">
        <v>6.7532278706755822</v>
      </c>
      <c r="K298" s="1">
        <v>6.57306570902358</v>
      </c>
      <c r="L298" s="1">
        <v>6.8574854114599395</v>
      </c>
      <c r="M298" s="1">
        <v>6.684347836867623</v>
      </c>
      <c r="N298" s="1">
        <v>6.6755240577896151</v>
      </c>
    </row>
    <row r="299" spans="2:14" x14ac:dyDescent="0.4">
      <c r="B299">
        <v>5</v>
      </c>
      <c r="C299">
        <v>2023</v>
      </c>
      <c r="D299" t="s">
        <v>312</v>
      </c>
      <c r="E299" s="1">
        <v>6.0717843722233544</v>
      </c>
      <c r="F299" s="1">
        <v>6.077586190453891</v>
      </c>
      <c r="G299" s="1">
        <v>6.0087700374623667</v>
      </c>
      <c r="H299" s="1">
        <v>6.087000000476837</v>
      </c>
      <c r="I299" s="1">
        <v>6.0639999838436349</v>
      </c>
      <c r="J299" s="1">
        <v>6.2064985708028333</v>
      </c>
      <c r="K299" s="1">
        <v>6.124062487483025</v>
      </c>
      <c r="L299" s="1">
        <v>6.3242631611071136</v>
      </c>
      <c r="M299" s="1">
        <v>6.1494642794132242</v>
      </c>
      <c r="N299" s="1">
        <v>6.1400333635001703</v>
      </c>
    </row>
    <row r="300" spans="2:14" x14ac:dyDescent="0.4">
      <c r="B300">
        <v>6</v>
      </c>
      <c r="C300">
        <v>2023</v>
      </c>
      <c r="D300" t="s">
        <v>312</v>
      </c>
      <c r="E300" s="1">
        <v>6.0889285313231607</v>
      </c>
      <c r="F300" s="1">
        <v>6.2085366132782731</v>
      </c>
      <c r="G300" s="1">
        <v>5.9919871856004772</v>
      </c>
      <c r="H300" s="1">
        <v>5.9464062675833702</v>
      </c>
      <c r="I300" s="1">
        <v>6.1115789363258752</v>
      </c>
      <c r="J300" s="1">
        <v>6.2541824091905314</v>
      </c>
      <c r="K300" s="1">
        <v>6.2640714236668176</v>
      </c>
      <c r="L300" s="1">
        <v>6.2307655571750464</v>
      </c>
      <c r="M300" s="1">
        <v>6.0943650896587069</v>
      </c>
      <c r="N300" s="1">
        <v>6.1546321932798911</v>
      </c>
    </row>
    <row r="301" spans="2:14" x14ac:dyDescent="0.4">
      <c r="B301">
        <v>7</v>
      </c>
      <c r="C301">
        <v>2023</v>
      </c>
      <c r="D301" t="s">
        <v>312</v>
      </c>
      <c r="E301" s="1">
        <v>5.1136274711758487</v>
      </c>
      <c r="F301" s="1">
        <v>5.3585000038146973</v>
      </c>
      <c r="G301" s="1">
        <v>5.0724666817982991</v>
      </c>
      <c r="H301" s="1">
        <v>4.989999997811239</v>
      </c>
      <c r="I301" s="1">
        <v>5.138348662525142</v>
      </c>
      <c r="J301" s="1">
        <v>5.2925185433140509</v>
      </c>
      <c r="K301" s="1">
        <v>5.4294915280099643</v>
      </c>
      <c r="L301" s="1">
        <v>5.315028962372355</v>
      </c>
      <c r="M301" s="1">
        <v>5.1827972352087919</v>
      </c>
      <c r="N301" s="1">
        <v>5.2154258933353121</v>
      </c>
    </row>
    <row r="302" spans="2:14" x14ac:dyDescent="0.4">
      <c r="B302">
        <v>8</v>
      </c>
      <c r="C302">
        <v>2023</v>
      </c>
      <c r="D302" t="s">
        <v>312</v>
      </c>
      <c r="E302" s="1">
        <v>4.6742105448156375</v>
      </c>
      <c r="F302" s="1">
        <v>4.617959183089587</v>
      </c>
      <c r="G302" s="1">
        <v>4.6233015875742218</v>
      </c>
      <c r="H302" s="1">
        <v>4.5810810810810807</v>
      </c>
      <c r="I302" s="1">
        <v>4.7633333238614659</v>
      </c>
      <c r="J302" s="1">
        <v>4.8267013066774842</v>
      </c>
      <c r="K302" s="1">
        <v>4.6590909163157148</v>
      </c>
      <c r="L302" s="1">
        <v>4.8330337081509134</v>
      </c>
      <c r="M302" s="1">
        <v>4.7754591885878117</v>
      </c>
      <c r="N302" s="1">
        <v>4.7385575288198849</v>
      </c>
    </row>
    <row r="303" spans="2:14" x14ac:dyDescent="0.4">
      <c r="B303">
        <v>9</v>
      </c>
      <c r="C303">
        <v>2023</v>
      </c>
      <c r="D303" t="s">
        <v>313</v>
      </c>
      <c r="E303" s="1">
        <v>4.7489351873044612</v>
      </c>
      <c r="F303" s="1">
        <v>4.35659087787975</v>
      </c>
      <c r="G303" s="1">
        <v>4.7218161517788904</v>
      </c>
      <c r="H303" s="1">
        <v>4.6081250235438338</v>
      </c>
      <c r="I303" s="1">
        <v>4.5482727614316065</v>
      </c>
      <c r="J303" s="1">
        <v>4.7941007374001918</v>
      </c>
      <c r="K303" s="1">
        <v>4.447499968111515</v>
      </c>
      <c r="L303" s="1">
        <v>4.6058433975081847</v>
      </c>
      <c r="M303" s="1">
        <v>4.5478064044829338</v>
      </c>
      <c r="N303" s="1">
        <v>4.6478232998350206</v>
      </c>
    </row>
    <row r="304" spans="2:14" x14ac:dyDescent="0.4">
      <c r="B304">
        <v>10</v>
      </c>
      <c r="C304">
        <v>2023</v>
      </c>
      <c r="D304" t="s">
        <v>313</v>
      </c>
      <c r="E304" s="1">
        <v>5.0877193087025692</v>
      </c>
      <c r="F304" s="1">
        <v>4.5938461743868313</v>
      </c>
      <c r="G304" s="1">
        <v>4.9730519722034403</v>
      </c>
      <c r="H304" s="1">
        <v>4.843191501942087</v>
      </c>
      <c r="I304" s="1">
        <v>4.8312931225217621</v>
      </c>
      <c r="J304" s="1">
        <v>5.1340764571147357</v>
      </c>
      <c r="K304" s="1">
        <v>4.6319286108016966</v>
      </c>
      <c r="L304" s="1">
        <v>4.9549777899848086</v>
      </c>
      <c r="M304" s="1">
        <v>4.9066863962884488</v>
      </c>
      <c r="N304" s="1">
        <v>4.9532595340768362</v>
      </c>
    </row>
    <row r="305" spans="2:14" x14ac:dyDescent="0.4">
      <c r="B305">
        <v>11</v>
      </c>
      <c r="C305">
        <v>2023</v>
      </c>
      <c r="D305" t="s">
        <v>313</v>
      </c>
      <c r="E305" s="1">
        <v>4.8898550617522085</v>
      </c>
      <c r="F305" s="1">
        <v>4.4200000059409223</v>
      </c>
      <c r="G305" s="1">
        <v>4.7836485005388356</v>
      </c>
      <c r="H305" s="1">
        <v>4.6259459611531852</v>
      </c>
      <c r="I305" s="1">
        <v>4.6901342340763783</v>
      </c>
      <c r="J305" s="1">
        <v>4.8989756130590667</v>
      </c>
      <c r="K305" s="1">
        <v>4.5775555716620548</v>
      </c>
      <c r="L305" s="1">
        <v>4.7880451195222093</v>
      </c>
      <c r="M305" s="1">
        <v>4.77268292962051</v>
      </c>
      <c r="N305" s="1">
        <v>4.7785004997987413</v>
      </c>
    </row>
    <row r="306" spans="2:14" x14ac:dyDescent="0.4">
      <c r="B306">
        <v>12</v>
      </c>
      <c r="C306">
        <v>2023</v>
      </c>
      <c r="D306" t="s">
        <v>313</v>
      </c>
      <c r="E306" s="1">
        <v>4.8950893006154468</v>
      </c>
      <c r="F306" s="1">
        <v>4.3504545146768745</v>
      </c>
      <c r="G306" s="1">
        <v>4.8056410275972805</v>
      </c>
      <c r="H306" s="1">
        <v>4.5849999745686851</v>
      </c>
      <c r="I306" s="1">
        <v>4.6752631706103944</v>
      </c>
      <c r="J306" s="1">
        <v>4.8446959627641215</v>
      </c>
      <c r="K306" s="1">
        <v>4.4362499788403511</v>
      </c>
      <c r="L306" s="1">
        <v>4.8098809662319368</v>
      </c>
      <c r="M306" s="1">
        <v>4.8042104965762089</v>
      </c>
      <c r="N306" s="1">
        <v>4.7584575277860051</v>
      </c>
    </row>
    <row r="307" spans="2:14" x14ac:dyDescent="0.4">
      <c r="B307">
        <v>1</v>
      </c>
      <c r="C307">
        <v>2024</v>
      </c>
      <c r="D307" t="s">
        <v>313</v>
      </c>
      <c r="E307" s="1">
        <v>4.6212727130543101</v>
      </c>
      <c r="F307" s="1">
        <v>4.0936666766802476</v>
      </c>
      <c r="G307" s="1">
        <v>4.5238747283665823</v>
      </c>
      <c r="H307" s="1">
        <v>4.3578666623433433</v>
      </c>
      <c r="I307" s="1">
        <v>4.4333103377243566</v>
      </c>
      <c r="J307" s="1">
        <v>4.5818207497690242</v>
      </c>
      <c r="K307" s="1">
        <v>4.1818750321865084</v>
      </c>
      <c r="L307" s="1">
        <v>4.5498571259634835</v>
      </c>
      <c r="M307" s="1">
        <v>4.5364210040945752</v>
      </c>
      <c r="N307" s="1">
        <v>4.493453408144191</v>
      </c>
    </row>
    <row r="308" spans="2:14" x14ac:dyDescent="0.4">
      <c r="B308">
        <v>2</v>
      </c>
      <c r="C308">
        <v>2024</v>
      </c>
      <c r="D308" t="s">
        <v>313</v>
      </c>
      <c r="E308" s="1">
        <v>4.2227678533111304</v>
      </c>
      <c r="F308" s="1">
        <v>3.7783333311478295</v>
      </c>
      <c r="G308" s="1">
        <v>4.1630792362884907</v>
      </c>
      <c r="H308" s="1">
        <v>4.030169523368448</v>
      </c>
      <c r="I308" s="1">
        <v>4.126666629314423</v>
      </c>
      <c r="J308" s="1">
        <v>4.2323582321850219</v>
      </c>
      <c r="K308" s="1">
        <v>3.8040972352027893</v>
      </c>
      <c r="L308" s="1">
        <v>4.1952914785376576</v>
      </c>
      <c r="M308" s="1">
        <v>4.1957926764720828</v>
      </c>
      <c r="N308" s="1">
        <v>4.1405552867951432</v>
      </c>
    </row>
    <row r="309" spans="2:14" x14ac:dyDescent="0.4">
      <c r="B309">
        <v>3</v>
      </c>
      <c r="C309">
        <v>2024</v>
      </c>
      <c r="D309" t="s">
        <v>313</v>
      </c>
      <c r="E309" s="1">
        <v>4.2455250639893691</v>
      </c>
      <c r="F309" s="1">
        <v>3.8268749813238778</v>
      </c>
      <c r="G309" s="1">
        <v>4.1368942382229363</v>
      </c>
      <c r="H309" s="1">
        <v>4.0355000535647081</v>
      </c>
      <c r="I309" s="1">
        <v>4.1419130594834046</v>
      </c>
      <c r="J309" s="1">
        <v>4.2251723782769561</v>
      </c>
      <c r="K309" s="1">
        <v>3.8580468613654375</v>
      </c>
      <c r="L309" s="1">
        <v>4.2143859695969965</v>
      </c>
      <c r="M309" s="1">
        <v>4.22924659350147</v>
      </c>
      <c r="N309" s="1">
        <v>4.1519208245727794</v>
      </c>
    </row>
    <row r="310" spans="2:14" x14ac:dyDescent="0.4">
      <c r="B310">
        <v>4</v>
      </c>
      <c r="C310">
        <v>2024</v>
      </c>
      <c r="D310" t="s">
        <v>313</v>
      </c>
      <c r="E310" s="1">
        <v>4.2484821890081674</v>
      </c>
      <c r="F310" s="1">
        <v>3.8591666718324027</v>
      </c>
      <c r="G310" s="1">
        <v>4.1444478064962906</v>
      </c>
      <c r="H310" s="1">
        <v>4.0736666957537331</v>
      </c>
      <c r="I310" s="1">
        <v>4.1668332934379579</v>
      </c>
      <c r="J310" s="1">
        <v>4.2318243029955278</v>
      </c>
      <c r="K310" s="1">
        <v>3.8502837039054718</v>
      </c>
      <c r="L310" s="1">
        <v>4.2189411079182344</v>
      </c>
      <c r="M310" s="1">
        <v>4.2461486152700472</v>
      </c>
      <c r="N310" s="1">
        <v>4.1591999913029927</v>
      </c>
    </row>
    <row r="311" spans="2:14" x14ac:dyDescent="0.4">
      <c r="B311">
        <v>5</v>
      </c>
      <c r="C311">
        <v>2024</v>
      </c>
      <c r="D311" t="s">
        <v>313</v>
      </c>
      <c r="E311" s="1">
        <v>4.3937454501065343</v>
      </c>
      <c r="F311" s="1">
        <v>4.0106666843096423</v>
      </c>
      <c r="G311" s="1">
        <v>4.2824101159066865</v>
      </c>
      <c r="H311" s="1">
        <v>4.2559374943375587</v>
      </c>
      <c r="I311" s="1">
        <v>4.3507482924428924</v>
      </c>
      <c r="J311" s="1">
        <v>4.4122375625273138</v>
      </c>
      <c r="K311" s="1">
        <v>4.0888406021007597</v>
      </c>
      <c r="L311" s="1">
        <v>4.4091707136572857</v>
      </c>
      <c r="M311" s="1">
        <v>4.4305464674214852</v>
      </c>
      <c r="N311" s="1">
        <v>4.341260540426946</v>
      </c>
    </row>
    <row r="312" spans="2:14" x14ac:dyDescent="0.4">
      <c r="B312">
        <v>6</v>
      </c>
      <c r="C312">
        <v>2024</v>
      </c>
      <c r="D312" t="s">
        <v>313</v>
      </c>
      <c r="E312" s="1">
        <v>3.7942850823835892</v>
      </c>
      <c r="F312" s="1">
        <v>3.4692000063982884</v>
      </c>
      <c r="G312" s="1">
        <v>3.7391126712566707</v>
      </c>
      <c r="H312" s="1">
        <v>3.7284853331247967</v>
      </c>
      <c r="I312" s="1">
        <v>3.7577270140519015</v>
      </c>
      <c r="J312" s="1">
        <v>3.8519345512490788</v>
      </c>
      <c r="K312" s="1">
        <v>3.4840333309438494</v>
      </c>
      <c r="L312" s="1">
        <v>3.8371211221584907</v>
      </c>
      <c r="M312" s="1">
        <v>3.8442622814022127</v>
      </c>
      <c r="N312" s="1">
        <v>3.7619117515928604</v>
      </c>
    </row>
    <row r="313" spans="2:14" x14ac:dyDescent="0.4">
      <c r="B313">
        <v>7</v>
      </c>
      <c r="C313">
        <v>2024</v>
      </c>
      <c r="D313" t="s">
        <v>313</v>
      </c>
      <c r="E313" s="1">
        <v>3.7782592746946548</v>
      </c>
      <c r="F313" s="1">
        <v>3.3556363279169252</v>
      </c>
      <c r="G313" s="1">
        <v>3.7733285840676754</v>
      </c>
      <c r="H313" s="1">
        <v>3.6798648640916145</v>
      </c>
      <c r="I313" s="1">
        <v>3.7672142897333409</v>
      </c>
      <c r="J313" s="1">
        <v>3.8059939871351403</v>
      </c>
      <c r="K313" s="1">
        <v>3.4119999798861418</v>
      </c>
      <c r="L313" s="1">
        <v>3.8011411204555912</v>
      </c>
      <c r="M313" s="1">
        <v>3.879782620979392</v>
      </c>
      <c r="N313" s="1">
        <v>3.7403950456204211</v>
      </c>
    </row>
    <row r="314" spans="2:14" x14ac:dyDescent="0.4">
      <c r="B314">
        <v>8</v>
      </c>
      <c r="C314">
        <v>2024</v>
      </c>
      <c r="D314" t="s">
        <v>313</v>
      </c>
      <c r="E314" s="1">
        <v>3.6166054786892112</v>
      </c>
      <c r="F314" s="1">
        <v>3.2495454441417353</v>
      </c>
      <c r="G314" s="1">
        <v>3.5537820626527834</v>
      </c>
      <c r="H314" s="1">
        <v>3.4906666437784826</v>
      </c>
      <c r="I314" s="1">
        <v>3.6031666636466979</v>
      </c>
      <c r="J314" s="1">
        <v>3.6287640391217635</v>
      </c>
      <c r="K314" s="1">
        <v>3.2875176997894937</v>
      </c>
      <c r="L314" s="1">
        <v>3.6231200145952629</v>
      </c>
      <c r="M314" s="1">
        <v>3.7019727895049011</v>
      </c>
      <c r="N314" s="1">
        <v>3.5675529518330045</v>
      </c>
    </row>
    <row r="315" spans="2:14" x14ac:dyDescent="0.4">
      <c r="B315">
        <v>9</v>
      </c>
      <c r="C315">
        <v>2024</v>
      </c>
      <c r="D315" t="s">
        <v>314</v>
      </c>
      <c r="E315" s="1">
        <v>3.8176036716056854</v>
      </c>
      <c r="F315" s="1">
        <v>3.5554545467550098</v>
      </c>
      <c r="G315" s="1">
        <v>3.7927631767172563</v>
      </c>
      <c r="H315" s="1">
        <v>3.6426171575273791</v>
      </c>
      <c r="I315" s="1">
        <v>3.8336974853227117</v>
      </c>
      <c r="J315" s="1">
        <v>3.8521344096293086</v>
      </c>
      <c r="K315" s="1">
        <v>3.5397143040384567</v>
      </c>
      <c r="L315" s="1">
        <v>3.8466739770137903</v>
      </c>
      <c r="M315" s="1">
        <v>3.8859999946185519</v>
      </c>
      <c r="N315" s="1">
        <v>3.7896860194300475</v>
      </c>
    </row>
    <row r="316" spans="2:14" x14ac:dyDescent="0.4">
      <c r="B316">
        <v>10</v>
      </c>
      <c r="C316">
        <v>2024</v>
      </c>
      <c r="D316" t="s">
        <v>314</v>
      </c>
      <c r="E316" s="1">
        <v>3.9145744929076933</v>
      </c>
      <c r="F316" s="1">
        <v>3.6525454564528035</v>
      </c>
      <c r="G316" s="1">
        <v>3.8825128457485101</v>
      </c>
      <c r="H316" s="1">
        <v>3.7484285797391621</v>
      </c>
      <c r="I316" s="1">
        <v>3.9375714421272288</v>
      </c>
      <c r="J316" s="1">
        <v>3.9502222439599417</v>
      </c>
      <c r="K316" s="1">
        <v>3.6542777816454568</v>
      </c>
      <c r="L316" s="1">
        <v>3.981449310330377</v>
      </c>
      <c r="M316" s="1">
        <v>4.0067204634348554</v>
      </c>
      <c r="N316" s="1">
        <v>3.8938895923228354</v>
      </c>
    </row>
    <row r="317" spans="2:14" x14ac:dyDescent="0.4">
      <c r="B317">
        <v>11</v>
      </c>
      <c r="C317">
        <v>2024</v>
      </c>
      <c r="D317" t="s">
        <v>314</v>
      </c>
      <c r="E317" s="1">
        <v>3.8602164607027394</v>
      </c>
      <c r="F317" s="1">
        <v>3.7250000021674414</v>
      </c>
      <c r="G317" s="1">
        <v>3.7982051189129171</v>
      </c>
      <c r="H317" s="1">
        <v>3.768771953750075</v>
      </c>
      <c r="I317" s="1">
        <v>3.9931730788487654</v>
      </c>
      <c r="J317" s="1">
        <v>3.9476802894687952</v>
      </c>
      <c r="K317" s="1">
        <v>3.6717482796915761</v>
      </c>
      <c r="L317" s="1">
        <v>4.0150826913266142</v>
      </c>
      <c r="M317" s="1">
        <v>4.0491851594712998</v>
      </c>
      <c r="N317" s="1">
        <v>3.9000000187269381</v>
      </c>
    </row>
    <row r="318" spans="2:14" x14ac:dyDescent="0.4">
      <c r="B318">
        <v>12</v>
      </c>
      <c r="C318">
        <v>2024</v>
      </c>
      <c r="D318" t="s">
        <v>314</v>
      </c>
      <c r="E318" s="1">
        <v>3.8229694449745413</v>
      </c>
      <c r="F318" s="1">
        <v>3.8100000037703405</v>
      </c>
      <c r="G318" s="1">
        <v>3.7405769167802272</v>
      </c>
      <c r="H318" s="1">
        <v>3.7894827785163097</v>
      </c>
      <c r="I318" s="1">
        <v>3.9185714619500298</v>
      </c>
      <c r="J318" s="1">
        <v>3.975753987592364</v>
      </c>
      <c r="K318" s="1">
        <v>3.7744680803718298</v>
      </c>
      <c r="L318" s="1">
        <v>4.073705896209268</v>
      </c>
      <c r="M318" s="1">
        <v>3.9525454824621029</v>
      </c>
      <c r="N318" s="1">
        <v>3.8879658382437499</v>
      </c>
    </row>
    <row r="319" spans="2:14" x14ac:dyDescent="0.4">
      <c r="B319">
        <v>1</v>
      </c>
      <c r="C319">
        <v>2025</v>
      </c>
      <c r="D319" t="s">
        <v>314</v>
      </c>
      <c r="E319" s="1">
        <v>3.9907931253827851</v>
      </c>
      <c r="F319" s="1">
        <v>4.1016980836976247</v>
      </c>
      <c r="G319" s="1">
        <v>3.9299736107666479</v>
      </c>
      <c r="H319" s="1">
        <v>4.0697333526611326</v>
      </c>
      <c r="I319" s="1">
        <v>4.0970000028610229</v>
      </c>
      <c r="J319" s="1">
        <v>4.1638923996611483</v>
      </c>
      <c r="K319" s="1">
        <v>4.0771428435189385</v>
      </c>
      <c r="L319" s="1">
        <v>4.2133023106774621</v>
      </c>
      <c r="M319" s="1">
        <v>4.0739495874452993</v>
      </c>
      <c r="N319" s="1">
        <v>4.0802841839447517</v>
      </c>
    </row>
    <row r="320" spans="2:14" x14ac:dyDescent="0.4">
      <c r="B320">
        <v>2</v>
      </c>
      <c r="C320">
        <v>2025</v>
      </c>
      <c r="D320" t="s">
        <v>314</v>
      </c>
      <c r="E320" s="1">
        <v>4.0755508784520424</v>
      </c>
      <c r="F320" s="1">
        <v>4.2293181961232973</v>
      </c>
      <c r="G320" s="1">
        <v>3.9877935094771044</v>
      </c>
      <c r="H320" s="1">
        <v>4.1786666671435047</v>
      </c>
      <c r="I320" s="1">
        <v>4.1052941399462082</v>
      </c>
      <c r="J320" s="1">
        <v>4.2221538479511551</v>
      </c>
      <c r="K320" s="1">
        <v>4.2067320159837314</v>
      </c>
      <c r="L320" s="1">
        <v>4.2329166382551193</v>
      </c>
      <c r="M320" s="1">
        <v>4.1306451700067006</v>
      </c>
      <c r="N320" s="1">
        <v>4.1510662515547843</v>
      </c>
    </row>
    <row r="321" spans="2:14" x14ac:dyDescent="0.4">
      <c r="B321">
        <v>3</v>
      </c>
      <c r="C321">
        <v>2025</v>
      </c>
      <c r="D321" t="s">
        <v>314</v>
      </c>
      <c r="E321" s="1">
        <v>3.6243303513952663</v>
      </c>
      <c r="F321" s="1">
        <v>3.7611363530158997</v>
      </c>
      <c r="G321" s="1">
        <v>3.5240666532516478</v>
      </c>
      <c r="H321" s="1">
        <v>3.7271666765213012</v>
      </c>
      <c r="I321" s="1">
        <v>3.6472058752003842</v>
      </c>
      <c r="J321" s="1">
        <v>3.7427734201774001</v>
      </c>
      <c r="K321" s="1">
        <v>3.738235287806567</v>
      </c>
      <c r="L321" s="1">
        <v>3.7922023577349528</v>
      </c>
      <c r="M321" s="1">
        <v>3.6718811799984166</v>
      </c>
      <c r="N321" s="1">
        <v>3.6885583979488898</v>
      </c>
    </row>
    <row r="322" spans="2:14" x14ac:dyDescent="0.4">
      <c r="B322">
        <v>4</v>
      </c>
      <c r="C322">
        <v>2025</v>
      </c>
      <c r="D322" t="s">
        <v>314</v>
      </c>
      <c r="E322" s="1">
        <v>3.7545195754312535</v>
      </c>
      <c r="F322" s="1">
        <v>3.8150908990339802</v>
      </c>
      <c r="G322" s="1">
        <v>3.6307894756919459</v>
      </c>
      <c r="H322" s="1">
        <v>3.828400020599366</v>
      </c>
      <c r="I322" s="1">
        <v>3.7688888947168988</v>
      </c>
      <c r="J322" s="1">
        <v>3.8783890585044234</v>
      </c>
      <c r="K322" s="1">
        <v>3.8178260831729225</v>
      </c>
      <c r="L322" s="1">
        <v>3.9469658238256078</v>
      </c>
      <c r="M322" s="1">
        <v>3.798582690907276</v>
      </c>
      <c r="N322" s="1">
        <v>3.8118274802978807</v>
      </c>
    </row>
    <row r="323" spans="2:14" x14ac:dyDescent="0.4">
      <c r="B323">
        <v>5</v>
      </c>
      <c r="C323">
        <v>2025</v>
      </c>
      <c r="D323" t="s">
        <v>314</v>
      </c>
      <c r="E323" s="1">
        <v>3.4970154891642489</v>
      </c>
      <c r="F323" s="1">
        <v>3.4654545404694304</v>
      </c>
      <c r="G323" s="1">
        <v>3.3776047843658996</v>
      </c>
      <c r="H323" s="1">
        <v>3.5223333477973933</v>
      </c>
      <c r="I323" s="1">
        <v>3.5299999881798114</v>
      </c>
      <c r="J323" s="1">
        <v>3.6228627317091999</v>
      </c>
      <c r="K323" s="1">
        <v>3.5267142789704455</v>
      </c>
      <c r="L323" s="1">
        <v>3.7283333412238528</v>
      </c>
      <c r="M323" s="1">
        <v>3.5397999954223631</v>
      </c>
      <c r="N323" s="1">
        <v>3.5460411650928729</v>
      </c>
    </row>
    <row r="324" spans="2:14" x14ac:dyDescent="0.4">
      <c r="B324">
        <v>6</v>
      </c>
      <c r="C324">
        <v>2025</v>
      </c>
      <c r="D324" t="s">
        <v>314</v>
      </c>
      <c r="E324" s="1">
        <v>3.278142877135958</v>
      </c>
      <c r="F324" s="1">
        <v>3.2418181625279514</v>
      </c>
      <c r="G324" s="1">
        <v>3.1438043583994326</v>
      </c>
      <c r="H324" s="1">
        <v>3.3412466486295074</v>
      </c>
      <c r="I324" s="1">
        <v>3.2354545232021441</v>
      </c>
      <c r="J324" s="1">
        <v>3.4056538618527927</v>
      </c>
      <c r="K324" s="1">
        <v>3.3069064960205301</v>
      </c>
      <c r="L324" s="1">
        <v>3.5152127298902958</v>
      </c>
      <c r="M324" s="1">
        <v>3.3122680408438456</v>
      </c>
      <c r="N324" s="1">
        <v>3.3234254964747452</v>
      </c>
    </row>
    <row r="325" spans="2:14" x14ac:dyDescent="0.4">
      <c r="B325">
        <v>7</v>
      </c>
      <c r="C325">
        <v>2025</v>
      </c>
      <c r="D325" t="s">
        <v>314</v>
      </c>
      <c r="E325" s="1">
        <v>3.0756811618804933</v>
      </c>
      <c r="F325" s="1">
        <v>3.0676363598216665</v>
      </c>
      <c r="G325" s="1">
        <v>2.966695665276569</v>
      </c>
      <c r="H325" s="1">
        <v>3.1237371308462962</v>
      </c>
      <c r="I325" s="1">
        <v>3.114772755991329</v>
      </c>
      <c r="J325" s="1">
        <v>3.2361093372394034</v>
      </c>
      <c r="K325" s="1">
        <v>3.1362941166933846</v>
      </c>
      <c r="L325" s="1">
        <v>3.2558730380244985</v>
      </c>
      <c r="M325" s="1">
        <v>3.076060611190218</v>
      </c>
      <c r="N325" s="1">
        <v>3.1232274301396976</v>
      </c>
    </row>
    <row r="326" spans="2:14" x14ac:dyDescent="0.4">
      <c r="B326">
        <v>8</v>
      </c>
      <c r="C326">
        <v>2025</v>
      </c>
      <c r="D326" t="s">
        <v>314</v>
      </c>
      <c r="E326" s="1">
        <v>2.9079999993064187</v>
      </c>
      <c r="F326" s="1">
        <v>2.8404545187950125</v>
      </c>
      <c r="G326" s="1">
        <v>2.7547282667263691</v>
      </c>
      <c r="H326" s="1">
        <v>2.9080769007022558</v>
      </c>
      <c r="I326" s="1">
        <v>3.1194117630229261</v>
      </c>
      <c r="J326" s="1">
        <v>3.1523720907610513</v>
      </c>
      <c r="K326" s="1">
        <v>3.0273333213947438</v>
      </c>
      <c r="L326" s="1">
        <v>3.1052325451096823</v>
      </c>
      <c r="M326" s="1">
        <v>2.9965137822912373</v>
      </c>
      <c r="N326" s="1">
        <v>2.982239285687236</v>
      </c>
    </row>
    <row r="327" spans="2:14" x14ac:dyDescent="0.4">
      <c r="B327">
        <v>9</v>
      </c>
      <c r="C327">
        <v>2025</v>
      </c>
      <c r="D327" t="s">
        <v>316</v>
      </c>
      <c r="E327" s="1">
        <v>3.1147761015749689</v>
      </c>
      <c r="F327" s="1">
        <v>3.0611363270066003</v>
      </c>
      <c r="G327" s="1">
        <v>3.0377717471641041</v>
      </c>
      <c r="H327" s="1">
        <v>3.0485714077949533</v>
      </c>
      <c r="I327" s="1">
        <v>3.0605713946478703</v>
      </c>
      <c r="J327" s="1">
        <v>3.2461678851259892</v>
      </c>
      <c r="K327" s="1">
        <v>3.1087786150342636</v>
      </c>
      <c r="L327" s="1">
        <v>3.3272784661643113</v>
      </c>
      <c r="M327" s="1">
        <v>3.1769748014562271</v>
      </c>
      <c r="N327" s="1">
        <v>3.1571081428318561</v>
      </c>
    </row>
    <row r="328" spans="2:14" x14ac:dyDescent="0.4">
      <c r="B328">
        <v>10</v>
      </c>
      <c r="C328">
        <v>2025</v>
      </c>
      <c r="D328" t="s">
        <v>316</v>
      </c>
      <c r="E328" s="1">
        <v>3.0930357128381729</v>
      </c>
      <c r="F328" s="1">
        <v>3.0285185310575695</v>
      </c>
      <c r="G328" s="1">
        <v>3.0230303068697713</v>
      </c>
      <c r="H328" s="1">
        <v>3.0513513474851042</v>
      </c>
      <c r="I328" s="1">
        <v>3.0367000055313103</v>
      </c>
      <c r="J328" s="1">
        <v>3.2022153949737548</v>
      </c>
      <c r="K328" s="1">
        <v>3.0857575589960273</v>
      </c>
      <c r="L328" s="1">
        <v>3.2763318723986758</v>
      </c>
      <c r="M328" s="1">
        <v>3.1119277075112586</v>
      </c>
      <c r="N328" s="1">
        <v>3.1250273891142499</v>
      </c>
    </row>
    <row r="329" spans="2:14" x14ac:dyDescent="0.4">
      <c r="B329">
        <v>11</v>
      </c>
      <c r="C329">
        <v>2025</v>
      </c>
      <c r="D329" t="s">
        <v>316</v>
      </c>
      <c r="E329" s="1">
        <v>3.1536029419478244</v>
      </c>
      <c r="F329" s="1">
        <v>3.107272733341564</v>
      </c>
      <c r="G329" s="1">
        <v>3.0750531921995448</v>
      </c>
      <c r="H329" s="1">
        <v>3.0615911218855114</v>
      </c>
      <c r="I329" s="1">
        <v>3.1082258070668867</v>
      </c>
      <c r="J329" s="1">
        <v>3.2729877807745118</v>
      </c>
      <c r="K329" s="1">
        <v>3.1224832390778818</v>
      </c>
      <c r="L329" s="1">
        <v>3.3076704469594089</v>
      </c>
      <c r="M329" s="1">
        <v>3.1648077108921151</v>
      </c>
      <c r="N329" s="1">
        <v>3.1784423734495033</v>
      </c>
    </row>
    <row r="330" spans="2:14" x14ac:dyDescent="0.4">
      <c r="B330">
        <v>12</v>
      </c>
      <c r="C330">
        <v>2025</v>
      </c>
      <c r="D330" t="s">
        <v>316</v>
      </c>
      <c r="E330" s="1">
        <v>3.2071681339128881</v>
      </c>
      <c r="F330" s="1">
        <v>3.1216363733465022</v>
      </c>
      <c r="G330" s="1">
        <v>3.0943859627372339</v>
      </c>
      <c r="H330" s="1">
        <v>3.1426689706999689</v>
      </c>
      <c r="I330" s="1">
        <v>3.1474074228310296</v>
      </c>
      <c r="J330" s="1">
        <v>3.2958749786019323</v>
      </c>
      <c r="K330" s="1">
        <v>3.1945294380187987</v>
      </c>
      <c r="L330" s="1">
        <v>3.3112999856472016</v>
      </c>
      <c r="M330" s="1">
        <v>3.2079865868459616</v>
      </c>
      <c r="N330" s="1">
        <v>3.2122842469811439</v>
      </c>
    </row>
    <row r="331" spans="2:14" x14ac:dyDescent="0.4">
      <c r="B331">
        <v>1</v>
      </c>
      <c r="C331">
        <v>2026</v>
      </c>
      <c r="D331" t="s">
        <v>316</v>
      </c>
      <c r="E331" s="1">
        <v>3.1495220477090164</v>
      </c>
      <c r="F331" s="1">
        <v>3.0242857422147478</v>
      </c>
      <c r="G331" s="1">
        <v>3.0236956140269404</v>
      </c>
      <c r="H331" s="1">
        <v>3.1128300309181216</v>
      </c>
      <c r="I331" s="1">
        <v>3.0351785847118942</v>
      </c>
      <c r="J331" s="1">
        <v>3.2066135245015426</v>
      </c>
      <c r="K331" s="1">
        <v>3.106470567338607</v>
      </c>
      <c r="L331" s="1">
        <v>3.2546249672770502</v>
      </c>
      <c r="M331" s="1">
        <v>3.1754782427912174</v>
      </c>
      <c r="N331" s="1">
        <v>3.1431474343986272</v>
      </c>
    </row>
    <row r="332" spans="2:14" x14ac:dyDescent="0.4">
      <c r="B332">
        <v>2</v>
      </c>
      <c r="C332">
        <v>2026</v>
      </c>
      <c r="D332" t="s">
        <v>316</v>
      </c>
      <c r="E332" s="1">
        <v>3.2524045924193987</v>
      </c>
      <c r="F332" s="1">
        <v>3.0264102556766606</v>
      </c>
      <c r="G332" s="1">
        <v>3.1160439501751909</v>
      </c>
      <c r="H332" s="1">
        <v>3.2174100577831277</v>
      </c>
      <c r="I332" s="1">
        <v>3.1635134961154008</v>
      </c>
      <c r="J332" s="1">
        <v>3.289764700683893</v>
      </c>
      <c r="K332" s="1">
        <v>3.127122268402319</v>
      </c>
      <c r="L332" s="1">
        <v>3.3731491486670557</v>
      </c>
      <c r="M332" s="1">
        <v>3.3157272468913686</v>
      </c>
      <c r="N332" s="1">
        <v>3.2362764354057134</v>
      </c>
    </row>
    <row r="333" spans="2:14" x14ac:dyDescent="0.4">
      <c r="B333">
        <v>3</v>
      </c>
      <c r="C333">
        <v>2026</v>
      </c>
      <c r="D333" t="s">
        <v>316</v>
      </c>
      <c r="E333" s="1">
        <v>3.5109961562686496</v>
      </c>
      <c r="F333" s="1">
        <v>3.3889130405757739</v>
      </c>
      <c r="G333" s="1">
        <v>3.351086954707684</v>
      </c>
      <c r="H333" s="1">
        <v>3.4291600108146683</v>
      </c>
      <c r="I333" s="1">
        <v>3.4449333445231112</v>
      </c>
      <c r="J333" s="1">
        <v>3.5488284432239614</v>
      </c>
      <c r="K333" s="1">
        <v>3.3723770536360194</v>
      </c>
      <c r="L333" s="1">
        <v>3.6413690575531552</v>
      </c>
      <c r="M333" s="1">
        <v>3.5540625061839815</v>
      </c>
      <c r="N333" s="1">
        <v>3.4922140922606792</v>
      </c>
    </row>
    <row r="334" spans="2:14" x14ac:dyDescent="0.4">
      <c r="B334">
        <v>4</v>
      </c>
      <c r="C334">
        <v>2026</v>
      </c>
      <c r="D334" t="s">
        <v>316</v>
      </c>
      <c r="E334" s="1">
        <v>3.5052678726968312</v>
      </c>
      <c r="F334" s="1">
        <v>3.4133333404858903</v>
      </c>
      <c r="G334" s="1">
        <v>3.3539161661306318</v>
      </c>
      <c r="H334" s="1">
        <v>3.4213599777221684</v>
      </c>
      <c r="I334" s="1">
        <v>3.435000009536743</v>
      </c>
      <c r="J334" s="1">
        <v>3.5364634205655352</v>
      </c>
      <c r="K334" s="1">
        <v>3.3524277458301168</v>
      </c>
      <c r="L334" s="1">
        <v>3.6445897153243716</v>
      </c>
      <c r="M334" s="1">
        <v>3.5477333291371664</v>
      </c>
      <c r="N334" s="1">
        <v>3.4897891643006154</v>
      </c>
    </row>
    <row r="335" spans="2:14" x14ac:dyDescent="0.4">
      <c r="B335">
        <v>5</v>
      </c>
      <c r="C335">
        <v>2026</v>
      </c>
      <c r="D335" t="s">
        <v>316</v>
      </c>
      <c r="E335" s="1">
        <v>3.6444943772719594</v>
      </c>
      <c r="F335" s="1">
        <v>3.4266666819651923</v>
      </c>
      <c r="G335" s="1">
        <v>3.5398913064728612</v>
      </c>
      <c r="H335" s="1">
        <v>3.5012108119758407</v>
      </c>
      <c r="I335" s="1">
        <v>3.5517105366054342</v>
      </c>
      <c r="J335" s="1">
        <v>3.6204687487334013</v>
      </c>
      <c r="K335" s="1">
        <v>3.4131060567769138</v>
      </c>
      <c r="L335" s="1">
        <v>3.7327933111670304</v>
      </c>
      <c r="M335" s="1">
        <v>3.6753658569925203</v>
      </c>
      <c r="N335" s="1">
        <v>3.5990666689411288</v>
      </c>
    </row>
    <row r="336" spans="2:14" x14ac:dyDescent="0.4">
      <c r="B336">
        <v>6</v>
      </c>
      <c r="C336">
        <v>2026</v>
      </c>
      <c r="D336" t="s">
        <v>316</v>
      </c>
      <c r="E336" s="1">
        <v>3.2679999990283317</v>
      </c>
      <c r="F336" s="1">
        <v>2.8705128217354803</v>
      </c>
      <c r="G336" s="1">
        <v>3.2124599033498509</v>
      </c>
      <c r="H336" s="1">
        <v>3.2654099881649019</v>
      </c>
      <c r="I336" s="1">
        <v>3.1839743516384025</v>
      </c>
      <c r="J336" s="1">
        <v>3.2426171768456697</v>
      </c>
      <c r="K336" s="1">
        <v>2.9798684073121922</v>
      </c>
      <c r="L336" s="1">
        <v>3.329215670333189</v>
      </c>
      <c r="M336" s="1">
        <v>3.2842499812444057</v>
      </c>
      <c r="N336" s="1">
        <v>3.2169920882567107</v>
      </c>
    </row>
    <row r="337" spans="2:14" x14ac:dyDescent="0.4">
      <c r="B337">
        <v>7</v>
      </c>
      <c r="C337">
        <v>2026</v>
      </c>
      <c r="D337" t="s">
        <v>316</v>
      </c>
      <c r="E337" s="1">
        <v>3.576816813723819</v>
      </c>
      <c r="F337" s="1">
        <v>3.0653999900817879</v>
      </c>
      <c r="G337" s="1">
        <v>3.4493489564712077</v>
      </c>
      <c r="H337" s="1">
        <v>3.5751333187023806</v>
      </c>
      <c r="I337" s="1">
        <v>3.449444447623359</v>
      </c>
      <c r="J337" s="1">
        <v>3.5538064579809867</v>
      </c>
      <c r="K337" s="1">
        <v>3.2249397599553489</v>
      </c>
      <c r="L337" s="1">
        <v>3.6255555544959175</v>
      </c>
      <c r="M337" s="1">
        <v>3.5544295230967888</v>
      </c>
      <c r="N337" s="1">
        <v>3.4988700617914614</v>
      </c>
    </row>
    <row r="338" spans="2:14" x14ac:dyDescent="0.4">
      <c r="B338">
        <v>8</v>
      </c>
      <c r="C338">
        <v>2026</v>
      </c>
      <c r="D338" t="s">
        <v>316</v>
      </c>
      <c r="E338" s="1">
        <v>3.8868595135113426</v>
      </c>
      <c r="F338" s="1">
        <v>3.3269444174236713</v>
      </c>
      <c r="G338" s="1">
        <v>3.7966226634291029</v>
      </c>
      <c r="H338" s="1">
        <v>3.8353473951942041</v>
      </c>
      <c r="I338" s="1">
        <v>3.8971232943338898</v>
      </c>
      <c r="J338" s="1">
        <v>3.9162083367506666</v>
      </c>
      <c r="K338" s="1">
        <v>3.6158273460196075</v>
      </c>
      <c r="L338" s="1">
        <v>3.9577664893290723</v>
      </c>
      <c r="M338" s="1">
        <v>3.951544701568479</v>
      </c>
      <c r="N338" s="1">
        <v>3.8497488284817725</v>
      </c>
    </row>
  </sheetData>
  <sheetProtection sheet="1" objects="1" scenarios="1"/>
  <phoneticPr fontId="3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Introduction</vt:lpstr>
      <vt:lpstr>Seasonality Graphs</vt:lpstr>
      <vt:lpstr>Current Year</vt:lpstr>
      <vt:lpstr>Crop Reporting District Map</vt:lpstr>
      <vt:lpstr>Corn</vt:lpstr>
      <vt:lpstr>Soybeans</vt:lpstr>
      <vt:lpstr>Wheat</vt:lpstr>
      <vt:lpstr>Grain Sorghum</vt:lpstr>
      <vt:lpstr>CRD</vt:lpstr>
      <vt:lpstr>Crops</vt:lpstr>
      <vt:lpstr>Introduction!Print_Area</vt:lpstr>
      <vt:lpstr>'Seasonality Graphs'!Print_Area</vt:lpstr>
      <vt:lpstr>Regions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robinreid</dc:creator>
  <cp:lastModifiedBy>Robin Reid</cp:lastModifiedBy>
  <cp:lastPrinted>2016-06-27T20:50:03Z</cp:lastPrinted>
  <dcterms:created xsi:type="dcterms:W3CDTF">2015-07-24T16:42:51Z</dcterms:created>
  <dcterms:modified xsi:type="dcterms:W3CDTF">2026-09-02T17:25:12Z</dcterms:modified>
</cp:coreProperties>
</file>