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<sst xmlns="http://schemas.openxmlformats.org/spreadsheetml/2006/main" count="362" uniqueCount="154">
  <si>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</si>
  <si>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</si>
  <si>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</si>
  <si>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</si>
  <si>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</si>
  <si>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</si>
  <si>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</si>
  <si>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</si>
  <si>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</si>
  <si>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</si>
  <si>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</si>
  <si>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</si>
  <si>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</si>
  <si>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</si>
  <si>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</si>
  <si>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</si>
  <si>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</si>
  <si>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</si>
  <si>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</si>
  <si>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</si>
  <si>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</si>
  <si>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</si>
  <si>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</si>
  <si>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</si>
  <si>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</si>
  <si>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</si>
  <si>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</si>
  <si>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</si>
  <si>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</si>
  <si>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</si>
  <si>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</si>
  <si>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</si>
  <si>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</si>
  <si>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</si>
  <si>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</si>
  <si>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</si>
  <si>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</si>
  <si>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</si>
  <si>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</si>
  <si>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</si>
  <si>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</si>
  <si>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</si>
  <si>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</si>
  <si>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</si>
  <si>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</si>
  <si>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</si>
  <si>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</si>
  <si>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</si>
  <si>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</si>
  <si>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</si>
  <si>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</si>
  <si>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</si>
  <si>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</si>
  <si>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</si>
  <si>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</si>
  <si>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</si>
  <si>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</si>
  <si>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</si>
  <si>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</si>
  <si>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</si>
  <si>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</si>
  <si>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</si>
  <si>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</si>
  <si>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</si>
  <si>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</si>
  <si>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</si>
  <si>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</si>
  <si>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</si>
  <si>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</si>
  <si>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</si>
  <si>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</si>
  <si>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</si>
  <si>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</si>
  <si>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</si>
  <si>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</si>
  <si>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</si>
  <si>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</si>
  <si>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</si>
  <si>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</si>
  <si>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</si>
  <si>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</si>
  <si>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</si>
  <si>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</si>
  <si>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</si>
  <si>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</si>
  <si>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</si>
  <si>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</si>
  <si>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</si>
  <si>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</si>
  <si>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</si>
  <si>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</si>
  <si>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</si>
  <si>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</si>
  <si>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</si>
  <si>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</si>
  <si>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</si>
  <si>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</si>
  <si>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</si>
  <si>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</si>
  <si>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</si>
  <si>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</si>
  <si>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</si>
  <si>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</si>
  <si>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</si>
  <si>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</si>
  <si>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</si>
  <si>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</si>
  <si>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</si>
  <si>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</si>
  <si>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</si>
  <si>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</si>
  <si>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</si>
  <si>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</si>
  <si>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</si>
  <si>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</si>
  <si>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</si>
  <si>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</si>
  <si>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</si>
  <si>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</si>
  <si>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</si>
  <si>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</si>
  <si>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</si>
  <si>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</si>
  <si>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</si>
  <si>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</si>
  <si>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</si>
  <si>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</si>
  <si>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</si>
  <si>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</si>
  <si>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</si>
  <si>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</si>
  <si>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</si>
  <si>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</si>
  <si>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</si>
  <si>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</si>
  <si>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</si>
  <si>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</si>
  <si>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</si>
  <si>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</si>
  <si>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</si>
  <si>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</si>
  <si>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</si>
  <si>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</si>
  <si>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</si>
  <si>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</si>
  <si>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</si>
  <si>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</si>
  <si>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</si>
  <si>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</si>
  <si>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</si>
  <si>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</si>
  <si>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</si>
  <si>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Updated 12.10.19</t>
  </si>
  <si>
    <t>Source:  USDA WASDE Report 12.10.19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</si>
</sst>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0.23014872699773128</c:v>
                </c:pt>
                <c:pt idx="46">
                  <c:v>0.1185129740518962</c:v>
                </c:pt>
              </c:numCache>
            </c:numRef>
          </c:val>
        </c:ser>
        <c:axId val="54767070"/>
        <c:axId val="23141583"/>
      </c:barChart>
      <c:catAx>
        <c:axId val="5476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1583"/>
        <c:crosses val="autoZero"/>
        <c:auto val="1"/>
        <c:lblOffset val="100"/>
        <c:tickLblSkip val="3"/>
        <c:noMultiLvlLbl val="0"/>
      </c:catAx>
      <c:valAx>
        <c:axId val="23141583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70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3550</c:v>
                </c:pt>
              </c:numCache>
            </c:numRef>
          </c:val>
          <c:smooth val="0"/>
        </c:ser>
        <c:marker val="1"/>
        <c:axId val="38835874"/>
        <c:axId val="13978547"/>
      </c:lineChart>
      <c:catAx>
        <c:axId val="3883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978547"/>
        <c:crosses val="autoZero"/>
        <c:auto val="0"/>
        <c:lblOffset val="100"/>
        <c:tickLblSkip val="3"/>
        <c:tickMarkSkip val="2"/>
        <c:noMultiLvlLbl val="0"/>
      </c:catAx>
      <c:valAx>
        <c:axId val="13978547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58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32</c:v>
                </c:pt>
              </c:numCache>
            </c:numRef>
          </c:val>
        </c:ser>
        <c:axId val="6947656"/>
        <c:axId val="62528905"/>
      </c:barChart>
      <c:catAx>
        <c:axId val="694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28905"/>
        <c:crosses val="autoZero"/>
        <c:auto val="1"/>
        <c:lblOffset val="100"/>
        <c:tickLblSkip val="3"/>
        <c:noMultiLvlLbl val="0"/>
      </c:catAx>
      <c:valAx>
        <c:axId val="625289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47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2220</c:v>
                </c:pt>
                <c:pt idx="46">
                  <c:v>2233</c:v>
                </c:pt>
              </c:numCache>
            </c:numRef>
          </c:val>
        </c:ser>
        <c:axId val="25889234"/>
        <c:axId val="31676515"/>
      </c:barChart>
      <c:catAx>
        <c:axId val="2588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76515"/>
        <c:crosses val="autoZero"/>
        <c:auto val="1"/>
        <c:lblOffset val="100"/>
        <c:tickLblSkip val="3"/>
        <c:noMultiLvlLbl val="0"/>
      </c:catAx>
      <c:valAx>
        <c:axId val="316765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89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46.9</c:v>
                </c:pt>
              </c:numCache>
            </c:numRef>
          </c:val>
        </c:ser>
        <c:axId val="16653180"/>
        <c:axId val="15660893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16653180"/>
        <c:axId val="15660893"/>
      </c:lineChart>
      <c:catAx>
        <c:axId val="16653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60893"/>
        <c:crosses val="autoZero"/>
        <c:auto val="0"/>
        <c:lblOffset val="100"/>
        <c:tickLblSkip val="3"/>
        <c:tickMarkSkip val="2"/>
        <c:noMultiLvlLbl val="0"/>
      </c:catAx>
      <c:valAx>
        <c:axId val="1566089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31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76.5</c:v>
                </c:pt>
              </c:numCache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72791"/>
        <c:crosses val="autoZero"/>
        <c:auto val="0"/>
        <c:lblOffset val="100"/>
        <c:tickLblSkip val="3"/>
        <c:tickMarkSkip val="2"/>
        <c:noMultiLvlLbl val="0"/>
      </c:catAx>
      <c:valAx>
        <c:axId val="60572791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03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4483</c:v>
                </c:pt>
              </c:numCache>
            </c:numRef>
          </c:val>
        </c:ser>
        <c:axId val="8284208"/>
        <c:axId val="7449009"/>
      </c:barChart>
      <c:catAx>
        <c:axId val="828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49009"/>
        <c:crosses val="autoZero"/>
        <c:auto val="0"/>
        <c:lblOffset val="100"/>
        <c:tickLblSkip val="3"/>
        <c:tickMarkSkip val="2"/>
        <c:noMultiLvlLbl val="0"/>
      </c:catAx>
      <c:valAx>
        <c:axId val="7449009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42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1748</c:v>
                </c:pt>
                <c:pt idx="46">
                  <c:v>1775</c:v>
                </c:pt>
              </c:numCache>
            </c:numRef>
          </c:val>
        </c:ser>
        <c:axId val="67041082"/>
        <c:axId val="66498827"/>
      </c:barChart>
      <c:catAx>
        <c:axId val="6704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98827"/>
        <c:crosses val="autoZero"/>
        <c:auto val="0"/>
        <c:lblOffset val="100"/>
        <c:tickLblSkip val="3"/>
        <c:tickMarkSkip val="2"/>
        <c:noMultiLvlLbl val="0"/>
      </c:catAx>
      <c:valAx>
        <c:axId val="66498827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410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8.85</c:v>
                </c:pt>
              </c:numCache>
            </c:numRef>
          </c:val>
          <c:smooth val="0"/>
        </c:ser>
        <c:marker val="1"/>
        <c:axId val="61618532"/>
        <c:axId val="17695877"/>
      </c:lineChart>
      <c:catAx>
        <c:axId val="6161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877"/>
        <c:crosses val="autoZero"/>
        <c:auto val="0"/>
        <c:lblOffset val="100"/>
        <c:tickLblSkip val="3"/>
        <c:tickMarkSkip val="2"/>
        <c:noMultiLvlLbl val="0"/>
      </c:catAx>
      <c:valAx>
        <c:axId val="17695877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5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0.23014872699773128</c:v>
                </c:pt>
                <c:pt idx="46">
                  <c:v>0.1185129740518962</c:v>
                </c:pt>
              </c:numCache>
            </c:numRef>
          </c:val>
        </c:ser>
        <c:axId val="25045166"/>
        <c:axId val="24079903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8.85</c:v>
                </c:pt>
              </c:numCache>
            </c:numRef>
          </c:val>
          <c:smooth val="0"/>
        </c:ser>
        <c:axId val="15392536"/>
        <c:axId val="4315097"/>
      </c:lineChart>
      <c:catAx>
        <c:axId val="25045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 val="autoZero"/>
        <c:auto val="0"/>
        <c:lblOffset val="100"/>
        <c:tickLblSkip val="3"/>
        <c:tickMarkSkip val="4"/>
        <c:noMultiLvlLbl val="0"/>
      </c:catAx>
      <c:valAx>
        <c:axId val="24079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5045166"/>
        <c:crossesAt val="1"/>
        <c:crossBetween val="between"/>
        <c:dispUnits/>
      </c:valAx>
      <c:catAx>
        <c:axId val="15392536"/>
        <c:scaling>
          <c:orientation val="minMax"/>
        </c:scaling>
        <c:axPos val="b"/>
        <c:delete val="1"/>
        <c:majorTickMark val="out"/>
        <c:minorTickMark val="none"/>
        <c:tickLblPos val="nextTo"/>
        <c:crossAx val="4315097"/>
        <c:crosses val="autoZero"/>
        <c:auto val="0"/>
        <c:lblOffset val="100"/>
        <c:tickLblSkip val="1"/>
        <c:noMultiLvlLbl val="0"/>
      </c:catAx>
      <c:valAx>
        <c:axId val="4315097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539253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46.9 bu/A and USDA estimated 76.5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0.93325</cdr:x>
      <cdr:y>0.41675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1905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dd49b4c-bbcd-4531-8842-e54a2239692e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457200</xdr:colOff>
      <xdr:row>5</xdr:row>
      <xdr:rowOff>95250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095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46.9 bu./acre and USDA estimated 76.5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0.96375</cdr:x>
      <cdr:y>0.2275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476250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056fb95-7136-40d8-a7d1-2b51d360542b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8e696cf-8c0f-4f56-b40d-563e0f7cdede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122bfa8-3fad-4a8f-a9db-f028e36b4ea3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aad238e-7fbb-4dc8-a44e-30dbf6ba4ea2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46.9 bu./acre and USDA estimated 76.5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0.95125</cdr:x>
      <cdr:y>0.28625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4476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f53d8ec-ab90-49a2-9822-6c8041dff9e3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d69e59a-d9e0-4ee9-b456-597ca1d9815d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304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3425b10-c2e3-4fed-8cb2-8ec9adffc8e1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2a38f40-a133-4411-9c4c-a95a3cf54b2e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46.9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76.5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123cd0b-33d9-4021-942e-8fe387afa01f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152</v>
      </c>
      <c r="C1" s="3"/>
      <c r="D1" s="4"/>
    </row>
    <row r="2" ht="12.75">
      <c r="B2" s="129" t="s">
        <v>153</v>
      </c>
    </row>
    <row r="3" spans="2:51" ht="12.75">
      <c r="B3" s="128" t="str">
        <f>B2&amp;" "&amp;"&amp; K-State Ag. Econ. Dept."</f>
        <v>Source:  USDA WASDE Report 12.10.19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150</v>
      </c>
      <c r="AX6" s="145" t="s">
        <v>150</v>
      </c>
      <c r="AY6" s="145" t="s">
        <v>150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76.5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87.6</v>
      </c>
      <c r="AW9" s="137">
        <v>75.6</v>
      </c>
      <c r="AX9" s="87">
        <f>AV9</f>
        <v>87.6</v>
      </c>
      <c r="AY9" s="87">
        <f>AX9</f>
        <v>87.6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38">
        <v>46.9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0.9820627802690582</v>
      </c>
      <c r="AW11" s="139">
        <f>AW9/AW8</f>
        <v>0.988235294117647</v>
      </c>
      <c r="AX11" s="88">
        <f>AX9/AX8</f>
        <v>0.9820627802690582</v>
      </c>
      <c r="AY11" s="88">
        <f>AY9/AY8</f>
        <v>0.9820627802690582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4428</v>
      </c>
      <c r="AW12" s="140">
        <v>3550</v>
      </c>
      <c r="AX12" s="89">
        <f t="shared" si="7"/>
        <v>3479.3734939759033</v>
      </c>
      <c r="AY12" s="89">
        <f t="shared" si="7"/>
        <v>4555.2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913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14</v>
      </c>
      <c r="AW14" s="142">
        <v>20</v>
      </c>
      <c r="AX14" s="89">
        <f>AV14</f>
        <v>14</v>
      </c>
      <c r="AY14" s="89">
        <f>AX14</f>
        <v>14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82">
        <v>4483</v>
      </c>
      <c r="AX15" s="82">
        <f>SUM(AX12:AX14)</f>
        <v>3931.3734939759033</v>
      </c>
      <c r="AY15" s="82">
        <f t="shared" si="15"/>
        <v>5007.2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2092</v>
      </c>
      <c r="AW17" s="144">
        <v>2105</v>
      </c>
      <c r="AX17" s="89">
        <f>AV17</f>
        <v>2092</v>
      </c>
      <c r="AY17" s="89">
        <f>AX17</f>
        <v>2092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89</v>
      </c>
      <c r="AW18" s="144">
        <v>96</v>
      </c>
      <c r="AX18" s="89">
        <f>AV18</f>
        <v>89</v>
      </c>
      <c r="AY18" s="89">
        <f>AX18</f>
        <v>89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5</v>
      </c>
      <c r="AV19" s="81">
        <v>39</v>
      </c>
      <c r="AW19" s="144">
        <v>32</v>
      </c>
      <c r="AX19" s="89">
        <f>AV19</f>
        <v>39</v>
      </c>
      <c r="AY19" s="89">
        <f>AX19</f>
        <v>39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109</v>
      </c>
      <c r="AV20" s="22">
        <f t="shared" si="17"/>
        <v>128</v>
      </c>
      <c r="AW20" s="82">
        <f>AW19+AW18</f>
        <v>128</v>
      </c>
      <c r="AX20" s="82">
        <f>AX19+AX18</f>
        <v>128</v>
      </c>
      <c r="AY20" s="82">
        <f t="shared" si="17"/>
        <v>128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2164</v>
      </c>
      <c r="AV21" s="22">
        <f>SUM(AV17:AV19)</f>
        <v>2220</v>
      </c>
      <c r="AW21" s="82">
        <f>SUM(AW17:AW19)</f>
        <v>2233</v>
      </c>
      <c r="AX21" s="82">
        <f t="shared" si="21"/>
        <v>2220</v>
      </c>
      <c r="AY21" s="82">
        <f>SUM(AY17:AY19)</f>
        <v>2220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2134</v>
      </c>
      <c r="AV23" s="81">
        <v>1748</v>
      </c>
      <c r="AW23" s="144">
        <v>1775</v>
      </c>
      <c r="AX23" s="89">
        <f>AV23</f>
        <v>1748</v>
      </c>
      <c r="AY23" s="89">
        <f>AX23</f>
        <v>1748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3967</v>
      </c>
      <c r="AW25" s="82">
        <v>4008</v>
      </c>
      <c r="AX25" s="82">
        <f t="shared" si="24"/>
        <v>3968</v>
      </c>
      <c r="AY25" s="82">
        <f t="shared" si="24"/>
        <v>3968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913</v>
      </c>
      <c r="AW27" s="82">
        <v>475</v>
      </c>
      <c r="AX27" s="82">
        <f t="shared" si="27"/>
        <v>-36.62650602409667</v>
      </c>
      <c r="AY27" s="82">
        <f t="shared" si="27"/>
        <v>1039.1999999999998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0.23014872699773128</v>
      </c>
      <c r="AW32" s="108">
        <f>AW27/AW25</f>
        <v>0.1185129740518962</v>
      </c>
      <c r="AX32" s="108">
        <f t="shared" si="34"/>
        <v>-0.009230470268169524</v>
      </c>
      <c r="AY32" s="108">
        <f t="shared" si="34"/>
        <v>0.26189516129032253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8.48</v>
      </c>
      <c r="AW34" s="110">
        <v>8.85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/>
      <c r="AW37" s="117"/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/>
      <c r="AW38" s="117"/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/>
      <c r="AW39" s="116"/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5</v>
      </c>
      <c r="N47" s="51">
        <f>'Soybean Annual Balance Sheet'!$AU$21</f>
        <v>2164</v>
      </c>
      <c r="O47" s="51">
        <f>'Soybean Annual Balance Sheet'!$AU$23</f>
        <v>2134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87.6</v>
      </c>
      <c r="F48" s="50">
        <f>'Soybean Annual Balance Sheet'!$AV$10</f>
        <v>50.6</v>
      </c>
      <c r="G48" s="51">
        <f>'Soybean Annual Balance Sheet'!$AV$12</f>
        <v>4428</v>
      </c>
      <c r="H48" s="51">
        <f>'Soybean Annual Balance Sheet'!$AV$13</f>
        <v>438</v>
      </c>
      <c r="I48" s="51">
        <f>'Soybean Annual Balance Sheet'!$AV$14</f>
        <v>14</v>
      </c>
      <c r="J48" s="51">
        <f>'Soybean Annual Balance Sheet'!$AV$15</f>
        <v>4880</v>
      </c>
      <c r="K48" s="51">
        <f>'Soybean Annual Balance Sheet'!$AV$17</f>
        <v>2092</v>
      </c>
      <c r="L48" s="51">
        <f>'Soybean Annual Balance Sheet'!$AV$18</f>
        <v>89</v>
      </c>
      <c r="M48" s="51">
        <f>'Soybean Annual Balance Sheet'!$AV$19</f>
        <v>39</v>
      </c>
      <c r="N48" s="51">
        <f>'Soybean Annual Balance Sheet'!$AV$21</f>
        <v>2220</v>
      </c>
      <c r="O48" s="51">
        <f>'Soybean Annual Balance Sheet'!$AV$23</f>
        <v>1748</v>
      </c>
      <c r="P48" s="51">
        <f>'Soybean Annual Balance Sheet'!$AV$25</f>
        <v>3967</v>
      </c>
      <c r="Q48" s="51">
        <f>'Soybean Annual Balance Sheet'!$AV$27</f>
        <v>913</v>
      </c>
      <c r="R48" s="17"/>
      <c r="S48" s="17"/>
      <c r="T48" s="52"/>
      <c r="U48" s="53">
        <f>'Soybean Annual Balance Sheet'!$AV$32</f>
        <v>0.23014872699773128</v>
      </c>
      <c r="V48" s="17"/>
      <c r="W48" s="54">
        <f>'Soybean Annual Balance Sheet'!$AV$34</f>
        <v>8.48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76.5</v>
      </c>
      <c r="E49" s="57">
        <f>'Soybean Annual Balance Sheet'!$AW$9</f>
        <v>75.6</v>
      </c>
      <c r="F49" s="58">
        <f>'Soybean Annual Balance Sheet'!$AW$10</f>
        <v>46.9</v>
      </c>
      <c r="G49" s="59">
        <f>'Soybean Annual Balance Sheet'!$AW$12</f>
        <v>3550</v>
      </c>
      <c r="H49" s="59">
        <f>'Soybean Annual Balance Sheet'!$AW$13</f>
        <v>913</v>
      </c>
      <c r="I49" s="59">
        <f>'Soybean Annual Balance Sheet'!$AW$14</f>
        <v>20</v>
      </c>
      <c r="J49" s="59">
        <f>'Soybean Annual Balance Sheet'!$AW$15</f>
        <v>4483</v>
      </c>
      <c r="K49" s="59">
        <f>'Soybean Annual Balance Sheet'!$AW$17</f>
        <v>2105</v>
      </c>
      <c r="L49" s="59">
        <f>'Soybean Annual Balance Sheet'!$AW$18</f>
        <v>96</v>
      </c>
      <c r="M49" s="59">
        <f>'Soybean Annual Balance Sheet'!$AW$19</f>
        <v>32</v>
      </c>
      <c r="N49" s="59">
        <f>'Soybean Annual Balance Sheet'!$AW$21</f>
        <v>2233</v>
      </c>
      <c r="O49" s="59">
        <f>'Soybean Annual Balance Sheet'!$AW$23</f>
        <v>1775</v>
      </c>
      <c r="P49" s="59">
        <f>'Soybean Annual Balance Sheet'!$AW$25</f>
        <v>4008</v>
      </c>
      <c r="Q49" s="59">
        <f>'Soybean Annual Balance Sheet'!$AW$27</f>
        <v>475</v>
      </c>
      <c r="R49" s="56"/>
      <c r="S49" s="56"/>
      <c r="T49" s="60"/>
      <c r="U49" s="61">
        <f>'Soybean Annual Balance Sheet'!$AW$32</f>
        <v>0.1185129740518962</v>
      </c>
      <c r="V49" s="56"/>
      <c r="W49" s="62">
        <f>'Soybean Annual Balance Sheet'!$AW$34</f>
        <v>8.85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151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2019-12-10T21:03:09Z</dcterms:modified>
  <cp:category/>
  <cp:version/>
  <cp:contentType/>
  <cp:contentStatus/>
</cp:coreProperties>
</file>