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<sst xmlns="http://schemas.openxmlformats.org/spreadsheetml/2006/main" count="383" uniqueCount="147">
  <si>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</si>
  <si>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</si>
  <si>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</si>
  <si>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</si>
  <si>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</si>
  <si>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</si>
  <si>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</si>
  <si>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</si>
  <si>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</si>
  <si>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</si>
  <si>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</si>
  <si>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</si>
  <si>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</si>
  <si>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</si>
  <si>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</si>
  <si>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</si>
  <si>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</si>
  <si>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</si>
  <si>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</si>
  <si>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</si>
  <si>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</si>
  <si>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</si>
  <si>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</si>
  <si>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</si>
  <si>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</si>
  <si>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</si>
  <si>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</si>
  <si>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</si>
  <si>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</si>
  <si>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</si>
  <si>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</si>
  <si>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</si>
  <si>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</si>
  <si>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</si>
  <si>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</si>
  <si>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</si>
  <si>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</si>
  <si>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</si>
  <si>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</si>
  <si>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</si>
  <si>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</si>
  <si>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</si>
  <si>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</si>
  <si>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</si>
  <si>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</si>
  <si>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</si>
  <si>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</si>
  <si>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</si>
  <si>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</si>
  <si>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</si>
  <si>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</si>
  <si>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</si>
  <si>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</si>
  <si>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</si>
  <si>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</si>
  <si>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</si>
  <si>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</si>
  <si>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</si>
  <si>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</si>
  <si>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</si>
  <si>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</si>
  <si>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</si>
  <si>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</si>
  <si>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</si>
  <si>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</si>
  <si>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</si>
  <si>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</si>
  <si>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</si>
  <si>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</si>
  <si>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</si>
  <si>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</si>
  <si>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</si>
  <si>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</si>
  <si>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</si>
  <si>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</si>
  <si>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</si>
  <si>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</si>
  <si>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</si>
  <si>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</si>
  <si>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</si>
  <si>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</si>
  <si>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</si>
  <si>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</si>
  <si>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</si>
  <si>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</si>
  <si>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</si>
  <si>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</si>
  <si>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</si>
  <si>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</si>
  <si>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</si>
  <si>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</si>
  <si>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</si>
  <si>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</si>
  <si>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</si>
  <si>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</si>
  <si>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</si>
  <si>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</si>
  <si>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</si>
  <si>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</si>
  <si>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</si>
  <si>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</si>
  <si>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</si>
  <si>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</si>
  <si>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</si>
  <si>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</si>
  <si>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</si>
  <si>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</si>
  <si>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</si>
  <si>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</si>
  <si>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</si>
  <si>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</si>
  <si>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</si>
  <si>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</si>
  <si>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</si>
  <si>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</si>
  <si>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</si>
  <si>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</si>
  <si>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</si>
  <si>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</si>
  <si>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</si>
  <si>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</si>
  <si>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</si>
  <si>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</si>
  <si>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</si>
  <si>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</si>
  <si>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</si>
  <si>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</si>
  <si>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</si>
  <si>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</si>
  <si>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</si>
  <si>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</si>
  <si>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</si>
  <si>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</si>
  <si>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</si>
  <si>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</si>
  <si>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</si>
  <si>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</si>
  <si>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</si>
  <si>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</si>
  <si>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</si>
  <si>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</si>
  <si>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</si>
  <si>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</si>
  <si>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</si>
  <si>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</si>
  <si>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10.10.19</t>
  </si>
  <si>
    <t>Source:  USDA WASDE Report 10.10.19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</si>
</sst>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0.49244570349386213</c:v>
                </c:pt>
              </c:numCache>
            </c:numRef>
          </c:val>
        </c:ser>
        <c:axId val="43221733"/>
        <c:axId val="53451278"/>
      </c:barChart>
      <c:catAx>
        <c:axId val="4322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1278"/>
        <c:crosses val="autoZero"/>
        <c:auto val="1"/>
        <c:lblOffset val="100"/>
        <c:tickLblSkip val="3"/>
        <c:noMultiLvlLbl val="0"/>
      </c:catAx>
      <c:valAx>
        <c:axId val="53451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4.7</c:v>
                </c:pt>
              </c:numCache>
            </c:numRef>
          </c:val>
          <c:smooth val="0"/>
        </c:ser>
        <c:marker val="1"/>
        <c:axId val="30553039"/>
        <c:axId val="6541896"/>
      </c:lineChart>
      <c:catAx>
        <c:axId val="30553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1896"/>
        <c:crosses val="autoZero"/>
        <c:auto val="0"/>
        <c:lblOffset val="100"/>
        <c:tickLblSkip val="3"/>
        <c:tickMarkSkip val="2"/>
        <c:noMultiLvlLbl val="0"/>
      </c:catAx>
      <c:valAx>
        <c:axId val="6541896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530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0.49244570349386213</c:v>
                </c:pt>
              </c:numCache>
            </c:numRef>
          </c:val>
        </c:ser>
        <c:axId val="58877065"/>
        <c:axId val="60131538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4.7</c:v>
                </c:pt>
              </c:numCache>
            </c:numRef>
          </c:val>
          <c:smooth val="0"/>
        </c:ser>
        <c:axId val="4312931"/>
        <c:axId val="38816380"/>
      </c:lineChart>
      <c:catAx>
        <c:axId val="5887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31538"/>
        <c:crosses val="autoZero"/>
        <c:auto val="0"/>
        <c:lblOffset val="100"/>
        <c:tickLblSkip val="3"/>
        <c:tickMarkSkip val="2"/>
        <c:noMultiLvlLbl val="0"/>
      </c:catAx>
      <c:valAx>
        <c:axId val="6013153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77065"/>
        <c:crossesAt val="1"/>
        <c:crossBetween val="between"/>
        <c:dispUnits/>
        <c:minorUnit val="0.05"/>
      </c:valAx>
      <c:catAx>
        <c:axId val="4312931"/>
        <c:scaling>
          <c:orientation val="minMax"/>
        </c:scaling>
        <c:axPos val="b"/>
        <c:delete val="1"/>
        <c:majorTickMark val="out"/>
        <c:minorTickMark val="none"/>
        <c:tickLblPos val="nextTo"/>
        <c:crossAx val="38816380"/>
        <c:crosses val="autoZero"/>
        <c:auto val="0"/>
        <c:lblOffset val="100"/>
        <c:tickLblSkip val="1"/>
        <c:noMultiLvlLbl val="0"/>
      </c:catAx>
      <c:valAx>
        <c:axId val="38816380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931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1962</c:v>
                </c:pt>
              </c:numCache>
            </c:numRef>
          </c:val>
        </c:ser>
        <c:axId val="13803101"/>
        <c:axId val="57119046"/>
      </c:barChart>
      <c:catAx>
        <c:axId val="138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19046"/>
        <c:crosses val="autoZero"/>
        <c:auto val="0"/>
        <c:lblOffset val="100"/>
        <c:tickLblSkip val="3"/>
        <c:tickMarkSkip val="2"/>
        <c:noMultiLvlLbl val="0"/>
      </c:catAx>
      <c:valAx>
        <c:axId val="57119046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31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1103</c:v>
                </c:pt>
                <c:pt idx="46">
                  <c:v>1168</c:v>
                </c:pt>
              </c:numCache>
            </c:numRef>
          </c:val>
        </c:ser>
        <c:axId val="11299455"/>
        <c:axId val="34586232"/>
      </c:barChart>
      <c:catAx>
        <c:axId val="112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86232"/>
        <c:crosses val="autoZero"/>
        <c:auto val="1"/>
        <c:lblOffset val="100"/>
        <c:tickLblSkip val="3"/>
        <c:noMultiLvlLbl val="0"/>
      </c:catAx>
      <c:valAx>
        <c:axId val="34586232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945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90</c:v>
                </c:pt>
                <c:pt idx="46">
                  <c:v>140</c:v>
                </c:pt>
              </c:numCache>
            </c:numRef>
          </c:val>
        </c:ser>
        <c:axId val="42840633"/>
        <c:axId val="50021378"/>
      </c:barChart>
      <c:catAx>
        <c:axId val="4284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021378"/>
        <c:crosses val="autoZero"/>
        <c:auto val="1"/>
        <c:lblOffset val="100"/>
        <c:tickLblSkip val="3"/>
        <c:noMultiLvlLbl val="0"/>
      </c:catAx>
      <c:valAx>
        <c:axId val="50021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840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960</c:v>
                </c:pt>
              </c:numCache>
            </c:numRef>
          </c:val>
        </c:ser>
        <c:axId val="47539219"/>
        <c:axId val="25199788"/>
      </c:barChart>
      <c:catAx>
        <c:axId val="4753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199788"/>
        <c:crosses val="autoZero"/>
        <c:auto val="1"/>
        <c:lblOffset val="100"/>
        <c:tickLblSkip val="3"/>
        <c:noMultiLvlLbl val="0"/>
      </c:catAx>
      <c:valAx>
        <c:axId val="25199788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539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23.1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25471501"/>
        <c:axId val="27916918"/>
      </c:lineChart>
      <c:catAx>
        <c:axId val="2547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916918"/>
        <c:crosses val="autoZero"/>
        <c:auto val="0"/>
        <c:lblOffset val="100"/>
        <c:tickLblSkip val="3"/>
        <c:tickMarkSkip val="2"/>
        <c:noMultiLvlLbl val="0"/>
      </c:catAx>
      <c:valAx>
        <c:axId val="2791691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47150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51.6</c:v>
                </c:pt>
              </c:numCache>
            </c:numRef>
          </c:val>
        </c:ser>
        <c:axId val="49925671"/>
        <c:axId val="46677856"/>
      </c:barChart>
      <c:catAx>
        <c:axId val="49925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77856"/>
        <c:crosses val="autoZero"/>
        <c:auto val="0"/>
        <c:lblOffset val="100"/>
        <c:tickLblSkip val="3"/>
        <c:tickMarkSkip val="2"/>
        <c:noMultiLvlLbl val="0"/>
      </c:catAx>
      <c:valAx>
        <c:axId val="46677856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2567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</c:numCache>
            </c:numRef>
          </c:val>
          <c:smooth val="0"/>
        </c:ser>
        <c:marker val="1"/>
        <c:axId val="17447521"/>
        <c:axId val="22809962"/>
      </c:lineChart>
      <c:catAx>
        <c:axId val="17447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09962"/>
        <c:crosses val="autoZero"/>
        <c:auto val="0"/>
        <c:lblOffset val="100"/>
        <c:tickLblSkip val="3"/>
        <c:tickMarkSkip val="2"/>
        <c:noMultiLvlLbl val="0"/>
      </c:catAx>
      <c:valAx>
        <c:axId val="2280996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475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3161</c:v>
                </c:pt>
              </c:numCache>
            </c:numRef>
          </c:val>
        </c:ser>
        <c:axId val="3963067"/>
        <c:axId val="35667604"/>
      </c:barChart>
      <c:catAx>
        <c:axId val="396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67604"/>
        <c:crosses val="autoZero"/>
        <c:auto val="0"/>
        <c:lblOffset val="100"/>
        <c:tickLblSkip val="3"/>
        <c:tickMarkSkip val="2"/>
        <c:noMultiLvlLbl val="0"/>
      </c:catAx>
      <c:valAx>
        <c:axId val="35667604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30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950</c:v>
                </c:pt>
              </c:numCache>
            </c:numRef>
          </c:val>
        </c:ser>
        <c:axId val="52572981"/>
        <c:axId val="3394782"/>
      </c:barChart>
      <c:catAx>
        <c:axId val="52572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4782"/>
        <c:crosses val="autoZero"/>
        <c:auto val="0"/>
        <c:lblOffset val="100"/>
        <c:tickLblSkip val="3"/>
        <c:tickMarkSkip val="2"/>
        <c:noMultiLvlLbl val="0"/>
      </c:catAx>
      <c:valAx>
        <c:axId val="33947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729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45.2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73c6c7b-e649-4801-b539-4389ccc79ef3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51.6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18e7ef5-6cc4-4226-8c62-072ac22531e1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5c647f8-6d9e-4aba-a833-625f25ee43d0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45.2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e69b527-93f3-4df4-815f-9ceb1231aea3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b309c17-d5d9-480d-93f6-7e75920dddfd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83edb58-0fcf-4d20-8f2f-15875d90e1e3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5a2c32b-d436-45d9-837d-2abbf93fbd13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61d84c1-5ca6-4f6c-80ad-21e33ce50c34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1b1072e-3c64-4abd-85c1-0d5cfa78e5bf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7bbeef1-b6fc-42ec-9f7b-1894d6ecc9bc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e1ac1a59-f417-4860-a0be-787435e2a944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17197d6-c4f3-482d-a67d-80aeb2406373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10.10.19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45.2</v>
      </c>
      <c r="AX8" s="75">
        <f>AW8</f>
        <v>45.2</v>
      </c>
      <c r="AY8" s="75">
        <f>AX8</f>
        <v>45.2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38.1</v>
      </c>
      <c r="AX9" s="75">
        <f>AW9</f>
        <v>38.1</v>
      </c>
      <c r="AY9" s="75">
        <f>AX9</f>
        <v>38.1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51.6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0.8429203539823009</v>
      </c>
      <c r="AX11" s="76">
        <f t="shared" si="6"/>
        <v>0.8429203539823009</v>
      </c>
      <c r="AY11" s="76">
        <f t="shared" si="6"/>
        <v>0.8429203539823009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77">
        <v>1962</v>
      </c>
      <c r="AX12" s="77">
        <f>AX9*AX10</f>
        <v>1475.1538461538464</v>
      </c>
      <c r="AY12" s="77">
        <f>AY9*AY10</f>
        <v>2007.8700000000001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1080</v>
      </c>
      <c r="AX13" s="107">
        <f>AW13</f>
        <v>1080</v>
      </c>
      <c r="AY13" s="107">
        <f>AX13</f>
        <v>1080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120</v>
      </c>
      <c r="AX14" s="107">
        <f>AW14</f>
        <v>120</v>
      </c>
      <c r="AY14" s="107">
        <f>AX14</f>
        <v>120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3119</v>
      </c>
      <c r="AW15" s="77">
        <v>3161</v>
      </c>
      <c r="AX15" s="77">
        <f t="shared" si="10"/>
        <v>2675.1538461538466</v>
      </c>
      <c r="AY15" s="77">
        <f t="shared" si="10"/>
        <v>3207.87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59</v>
      </c>
      <c r="AW17" s="92">
        <v>68</v>
      </c>
      <c r="AX17" s="107">
        <f aca="true" t="shared" si="11" ref="AX17:AY19">AW17</f>
        <v>68</v>
      </c>
      <c r="AY17" s="107">
        <f t="shared" si="11"/>
        <v>68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960</v>
      </c>
      <c r="AX18" s="107">
        <f t="shared" si="11"/>
        <v>960</v>
      </c>
      <c r="AY18" s="107">
        <f t="shared" si="11"/>
        <v>960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90</v>
      </c>
      <c r="AW19" s="92">
        <v>140</v>
      </c>
      <c r="AX19" s="107">
        <f t="shared" si="11"/>
        <v>140</v>
      </c>
      <c r="AY19" s="107">
        <f t="shared" si="11"/>
        <v>140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1103</v>
      </c>
      <c r="AW20" s="77">
        <v>1168</v>
      </c>
      <c r="AX20" s="77">
        <f t="shared" si="15"/>
        <v>1168</v>
      </c>
      <c r="AY20" s="77">
        <f t="shared" si="15"/>
        <v>1168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950</v>
      </c>
      <c r="AX22" s="107">
        <f>AW22</f>
        <v>950</v>
      </c>
      <c r="AY22" s="107">
        <f>AX22</f>
        <v>950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950</v>
      </c>
      <c r="AX24" s="77">
        <f t="shared" si="17"/>
        <v>950</v>
      </c>
      <c r="AY24" s="77">
        <f t="shared" si="17"/>
        <v>950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77">
        <v>2118</v>
      </c>
      <c r="AX26" s="77">
        <f t="shared" si="19"/>
        <v>2118</v>
      </c>
      <c r="AY26" s="77">
        <f>AY20+AY24</f>
        <v>2118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1080</v>
      </c>
      <c r="AW28" s="92">
        <v>1043</v>
      </c>
      <c r="AX28" s="77">
        <f t="shared" si="21"/>
        <v>557.1538461538466</v>
      </c>
      <c r="AY28" s="77">
        <f>AY15-AY26</f>
        <v>1089.87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0.5296714075527219</v>
      </c>
      <c r="AW34" s="84">
        <f>AW28/AW26</f>
        <v>0.49244570349386213</v>
      </c>
      <c r="AX34" s="84">
        <f t="shared" si="25"/>
        <v>0.26305658458632986</v>
      </c>
      <c r="AY34" s="84">
        <f t="shared" si="25"/>
        <v>0.5145750708215296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4.7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23.1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158</v>
      </c>
      <c r="J48" s="51">
        <f>'Wheat Annual Balance Sheet'!$AU$15</f>
        <v>3080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47</v>
      </c>
      <c r="N48" s="51">
        <f>'Wheat Annual Balance Sheet'!$AU$20</f>
        <v>1075</v>
      </c>
      <c r="O48" s="51">
        <f>'Wheat Annual Balance Sheet'!$AU$22</f>
        <v>906</v>
      </c>
      <c r="P48" s="51">
        <f>'Wheat Annual Balance Sheet'!$AU$23</f>
        <v>0</v>
      </c>
      <c r="Q48" s="51">
        <f>'Wheat Annual Balance Sheet'!$AU$24</f>
        <v>906</v>
      </c>
      <c r="R48" s="51">
        <f>'Wheat Annual Balance Sheet'!$AU$26</f>
        <v>1981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0.5547703180212014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23.1</v>
      </c>
      <c r="F49" s="50">
        <f>'Wheat Annual Balance Sheet'!$AV$10</f>
        <v>47.6</v>
      </c>
      <c r="G49" s="51">
        <f>'Wheat Annual Balance Sheet'!$AV$12</f>
        <v>1885</v>
      </c>
      <c r="H49" s="51">
        <f>'Wheat Annual Balance Sheet'!$AV$13</f>
        <v>1099</v>
      </c>
      <c r="I49" s="51">
        <f>'Wheat Annual Balance Sheet'!$AV$14</f>
        <v>135</v>
      </c>
      <c r="J49" s="51">
        <f>'Wheat Annual Balance Sheet'!$AV$15</f>
        <v>3119</v>
      </c>
      <c r="K49" s="51">
        <f>'Wheat Annual Balance Sheet'!$AV$17</f>
        <v>59</v>
      </c>
      <c r="L49" s="51">
        <f>'Wheat Annual Balance Sheet'!$AV$18</f>
        <v>955</v>
      </c>
      <c r="M49" s="51">
        <f>'Wheat Annual Balance Sheet'!$AV$19</f>
        <v>90</v>
      </c>
      <c r="N49" s="51">
        <f>'Wheat Annual Balance Sheet'!$AV$20</f>
        <v>1103</v>
      </c>
      <c r="O49" s="51">
        <f>'Wheat Annual Balance Sheet'!$AV$22</f>
        <v>936</v>
      </c>
      <c r="P49" s="51">
        <f>'Wheat Annual Balance Sheet'!$AV$23</f>
        <v>0</v>
      </c>
      <c r="Q49" s="51">
        <f>'Wheat Annual Balance Sheet'!$AV$24</f>
        <v>936</v>
      </c>
      <c r="R49" s="51">
        <f>'Wheat Annual Balance Sheet'!$AV$26</f>
        <v>2039</v>
      </c>
      <c r="S49" s="51">
        <f>'Wheat Annual Balance Sheet'!$AV$28</f>
        <v>1080</v>
      </c>
      <c r="T49" s="51"/>
      <c r="U49" s="51"/>
      <c r="V49" s="51"/>
      <c r="W49" s="51"/>
      <c r="X49" s="52">
        <f>'Wheat Annual Balance Sheet'!$AV$34</f>
        <v>0.5296714075527219</v>
      </c>
      <c r="Y49" s="53">
        <f>'Wheat Annual Balance Sheet'!$AV$36</f>
        <v>5.16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45.2</v>
      </c>
      <c r="D50" s="50">
        <f>'Wheat Annual Balance Sheet'!$AW$9</f>
        <v>38.1</v>
      </c>
      <c r="E50" s="50">
        <f>'Wheat Annual Balance Sheet'!$AW$47</f>
        <v>22.2</v>
      </c>
      <c r="F50" s="50">
        <f>'Wheat Annual Balance Sheet'!$AW$10</f>
        <v>51.6</v>
      </c>
      <c r="G50" s="51">
        <f>'Wheat Annual Balance Sheet'!$AW$12</f>
        <v>1962</v>
      </c>
      <c r="H50" s="51">
        <f>'Wheat Annual Balance Sheet'!$AW$13</f>
        <v>1080</v>
      </c>
      <c r="I50" s="51">
        <f>'Wheat Annual Balance Sheet'!$AW$14</f>
        <v>120</v>
      </c>
      <c r="J50" s="51">
        <f>'Wheat Annual Balance Sheet'!$AW$15</f>
        <v>3161</v>
      </c>
      <c r="K50" s="51">
        <f>'Wheat Annual Balance Sheet'!$AW$17</f>
        <v>68</v>
      </c>
      <c r="L50" s="51">
        <f>'Wheat Annual Balance Sheet'!$AW$18</f>
        <v>960</v>
      </c>
      <c r="M50" s="51">
        <f>'Wheat Annual Balance Sheet'!$AW$19</f>
        <v>140</v>
      </c>
      <c r="N50" s="51">
        <f>'Wheat Annual Balance Sheet'!$AW$20</f>
        <v>1168</v>
      </c>
      <c r="O50" s="51">
        <f>'Wheat Annual Balance Sheet'!$AW$22</f>
        <v>950</v>
      </c>
      <c r="P50" s="51">
        <f>'Wheat Annual Balance Sheet'!$AW$23</f>
        <v>0</v>
      </c>
      <c r="Q50" s="51">
        <f>'Wheat Annual Balance Sheet'!$AW$24</f>
        <v>950</v>
      </c>
      <c r="R50" s="51">
        <f>'Wheat Annual Balance Sheet'!$AW$26</f>
        <v>2118</v>
      </c>
      <c r="S50" s="51">
        <f>'Wheat Annual Balance Sheet'!$AW$28</f>
        <v>1043</v>
      </c>
      <c r="T50" s="51"/>
      <c r="U50" s="51"/>
      <c r="V50" s="51"/>
      <c r="W50" s="51"/>
      <c r="X50" s="52">
        <f>'Wheat Annual Balance Sheet'!$AW$34</f>
        <v>0.49244570349386213</v>
      </c>
      <c r="Y50" s="53">
        <f>'Wheat Annual Balance Sheet'!$AW$36</f>
        <v>4.7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2019-10-12T19:47:59Z</dcterms:modified>
  <cp:category/>
  <cp:version/>
  <cp:contentType/>
  <cp:contentStatus/>
</cp:coreProperties>
</file>