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<sst xmlns="http://schemas.openxmlformats.org/spreadsheetml/2006/main" count="383" uniqueCount="147">
  <si>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</si>
  <si>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</si>
  <si>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</si>
  <si>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</si>
  <si>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</si>
  <si>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</si>
  <si>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</si>
  <si>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</si>
  <si>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</si>
  <si>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</si>
  <si>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</si>
  <si>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</si>
  <si>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</si>
  <si>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</si>
  <si>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</si>
  <si>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</si>
  <si>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</si>
  <si>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</si>
  <si>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</si>
  <si>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</si>
  <si>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</si>
  <si>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</si>
  <si>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</si>
  <si>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</si>
  <si>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</si>
  <si>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</si>
  <si>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</si>
  <si>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</si>
  <si>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</si>
  <si>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</si>
  <si>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</si>
  <si>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</si>
  <si>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</si>
  <si>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</si>
  <si>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</si>
  <si>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</si>
  <si>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</si>
  <si>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</si>
  <si>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</si>
  <si>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</si>
  <si>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</si>
  <si>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</si>
  <si>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</si>
  <si>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</si>
  <si>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</si>
  <si>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</si>
  <si>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</si>
  <si>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</si>
  <si>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</si>
  <si>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</si>
  <si>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</si>
  <si>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</si>
  <si>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</si>
  <si>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</si>
  <si>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</si>
  <si>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</si>
  <si>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</si>
  <si>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</si>
  <si>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</si>
  <si>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</si>
  <si>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</si>
  <si>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</si>
  <si>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</si>
  <si>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</si>
  <si>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</si>
  <si>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</si>
  <si>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</si>
  <si>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</si>
  <si>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</si>
  <si>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</si>
  <si>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</si>
  <si>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</si>
  <si>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</si>
  <si>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</si>
  <si>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</si>
  <si>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</si>
  <si>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</si>
  <si>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</si>
  <si>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</si>
  <si>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</si>
  <si>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</si>
  <si>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</si>
  <si>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</si>
  <si>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</si>
  <si>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</si>
  <si>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</si>
  <si>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</si>
  <si>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</si>
  <si>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</si>
  <si>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</si>
  <si>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</si>
  <si>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</si>
  <si>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</si>
  <si>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</si>
  <si>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</si>
  <si>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</si>
  <si>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</si>
  <si>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</si>
  <si>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</si>
  <si>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</si>
  <si>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</si>
  <si>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</si>
  <si>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</si>
  <si>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</si>
  <si>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</si>
  <si>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</si>
  <si>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</si>
  <si>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</si>
  <si>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</si>
  <si>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</si>
  <si>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</si>
  <si>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</si>
  <si>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</si>
  <si>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</si>
  <si>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</si>
  <si>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</si>
  <si>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</si>
  <si>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</si>
  <si>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</si>
  <si>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</si>
  <si>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</si>
  <si>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</si>
  <si>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</si>
  <si>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</si>
  <si>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</si>
  <si>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</si>
  <si>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</si>
  <si>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</si>
  <si>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</si>
  <si>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</si>
  <si>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</si>
  <si>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</si>
  <si>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</si>
  <si>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</si>
  <si>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</si>
  <si>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</si>
  <si>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</si>
  <si>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</si>
  <si>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</si>
  <si>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</si>
  <si>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</si>
  <si>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</si>
  <si>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</si>
  <si>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</si>
  <si>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</si>
  <si>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12.10.19</t>
  </si>
  <si>
    <t>Source:  USDA WASDE Report 12.10.19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</si>
</sst>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0.45706241201313935</c:v>
                </c:pt>
              </c:numCache>
            </c:numRef>
          </c:val>
        </c:ser>
        <c:axId val="52307141"/>
        <c:axId val="1002222"/>
      </c:barChart>
      <c:cat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 val="autoZero"/>
        <c:auto val="1"/>
        <c:lblOffset val="100"/>
        <c:tickLblSkip val="3"/>
        <c:noMultiLvlLbl val="0"/>
      </c:catAx>
      <c:valAx>
        <c:axId val="1002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4.55</c:v>
                </c:pt>
              </c:numCache>
            </c:numRef>
          </c:val>
          <c:smooth val="0"/>
        </c:ser>
        <c:marker val="1"/>
        <c:axId val="1285039"/>
        <c:axId val="11565352"/>
      </c:lineChart>
      <c:cat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65352"/>
        <c:crosses val="autoZero"/>
        <c:auto val="0"/>
        <c:lblOffset val="100"/>
        <c:tickLblSkip val="3"/>
        <c:tickMarkSkip val="2"/>
        <c:noMultiLvlLbl val="0"/>
      </c:catAx>
      <c:valAx>
        <c:axId val="11565352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50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0.45706241201313935</c:v>
                </c:pt>
              </c:numCache>
            </c:numRef>
          </c:val>
        </c:ser>
        <c:axId val="36979305"/>
        <c:axId val="64378290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4.55</c:v>
                </c:pt>
              </c:numCache>
            </c:numRef>
          </c:val>
          <c:smooth val="0"/>
        </c:ser>
        <c:axId val="42533699"/>
        <c:axId val="47258972"/>
      </c:lineChart>
      <c:cat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78290"/>
        <c:crosses val="autoZero"/>
        <c:auto val="0"/>
        <c:lblOffset val="100"/>
        <c:tickLblSkip val="3"/>
        <c:tickMarkSkip val="2"/>
        <c:noMultiLvlLbl val="0"/>
      </c:catAx>
      <c:valAx>
        <c:axId val="6437829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79305"/>
        <c:crossesAt val="1"/>
        <c:crossBetween val="between"/>
        <c:dispUnits/>
        <c:minorUnit val="0.05"/>
      </c:valAx>
      <c:catAx>
        <c:axId val="42533699"/>
        <c:scaling>
          <c:orientation val="minMax"/>
        </c:scaling>
        <c:axPos val="b"/>
        <c:delete val="1"/>
        <c:majorTickMark val="out"/>
        <c:minorTickMark val="none"/>
        <c:tickLblPos val="nextTo"/>
        <c:crossAx val="47258972"/>
        <c:crosses val="autoZero"/>
        <c:auto val="0"/>
        <c:lblOffset val="100"/>
        <c:tickLblSkip val="1"/>
        <c:noMultiLvlLbl val="0"/>
      </c:catAx>
      <c:valAx>
        <c:axId val="4725897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3699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1920</c:v>
                </c:pt>
              </c:numCache>
            </c:numRef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71494"/>
        <c:crosses val="autoZero"/>
        <c:auto val="0"/>
        <c:lblOffset val="100"/>
        <c:tickLblSkip val="3"/>
        <c:tickMarkSkip val="2"/>
        <c:noMultiLvlLbl val="0"/>
      </c:catAx>
      <c:valAx>
        <c:axId val="2771494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75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1103</c:v>
                </c:pt>
                <c:pt idx="46">
                  <c:v>1156</c:v>
                </c:pt>
              </c:numCache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 val="autoZero"/>
        <c:auto val="1"/>
        <c:lblOffset val="100"/>
        <c:tickLblSkip val="3"/>
        <c:noMultiLvlLbl val="0"/>
      </c:catAx>
      <c:valAx>
        <c:axId val="14071128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99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90</c:v>
                </c:pt>
                <c:pt idx="46">
                  <c:v>140</c:v>
                </c:pt>
              </c:numCache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019554"/>
        <c:crosses val="autoZero"/>
        <c:auto val="1"/>
        <c:lblOffset val="100"/>
        <c:tickLblSkip val="3"/>
        <c:noMultiLvlLbl val="0"/>
      </c:catAx>
      <c:valAx>
        <c:axId val="66019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531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955</c:v>
                </c:pt>
              </c:numCache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983628"/>
        <c:crosses val="autoZero"/>
        <c:auto val="1"/>
        <c:lblOffset val="100"/>
        <c:tickLblSkip val="3"/>
        <c:noMultiLvlLbl val="0"/>
      </c:catAx>
      <c:valAx>
        <c:axId val="45983628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305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22.7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11199469"/>
        <c:axId val="33686358"/>
      </c:lineChart>
      <c:cat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686358"/>
        <c:crosses val="autoZero"/>
        <c:auto val="0"/>
        <c:lblOffset val="100"/>
        <c:tickLblSkip val="3"/>
        <c:tickMarkSkip val="2"/>
        <c:noMultiLvlLbl val="0"/>
      </c:catAx>
      <c:valAx>
        <c:axId val="3368635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19946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</c:numCache>
            </c:numRef>
          </c:val>
        </c:ser>
        <c:axId val="34741767"/>
        <c:axId val="44240448"/>
      </c:barChart>
      <c:catAx>
        <c:axId val="347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 val="autoZero"/>
        <c:auto val="0"/>
        <c:lblOffset val="100"/>
        <c:tickLblSkip val="3"/>
        <c:tickMarkSkip val="2"/>
        <c:noMultiLvlLbl val="0"/>
      </c:catAx>
      <c:valAx>
        <c:axId val="44240448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767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</c:numCache>
            </c:numRef>
          </c:val>
          <c:smooth val="0"/>
        </c:ser>
        <c:marker val="1"/>
        <c:axId val="62619713"/>
        <c:axId val="26706506"/>
      </c:lineChart>
      <c:catAx>
        <c:axId val="6261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506"/>
        <c:crosses val="autoZero"/>
        <c:auto val="0"/>
        <c:lblOffset val="100"/>
        <c:tickLblSkip val="3"/>
        <c:tickMarkSkip val="2"/>
        <c:noMultiLvlLbl val="0"/>
      </c:catAx>
      <c:valAx>
        <c:axId val="2670650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6197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3105</c:v>
                </c:pt>
              </c:numCache>
            </c:numRef>
          </c:val>
        </c:ser>
        <c:axId val="39031963"/>
        <c:axId val="15743348"/>
      </c:barChart>
      <c:cat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 val="autoZero"/>
        <c:auto val="0"/>
        <c:lblOffset val="100"/>
        <c:tickLblSkip val="3"/>
        <c:tickMarkSkip val="2"/>
        <c:noMultiLvlLbl val="0"/>
      </c:catAx>
      <c:valAx>
        <c:axId val="15743348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19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975</c:v>
                </c:pt>
              </c:numCache>
            </c:numRef>
          </c:val>
        </c:ser>
        <c:axId val="7472405"/>
        <c:axId val="142782"/>
      </c:barChart>
      <c:cat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782"/>
        <c:crosses val="autoZero"/>
        <c:auto val="0"/>
        <c:lblOffset val="100"/>
        <c:tickLblSkip val="3"/>
        <c:tickMarkSkip val="2"/>
        <c:noMultiLvlLbl val="0"/>
      </c:catAx>
      <c:valAx>
        <c:axId val="1427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4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45.2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3e5c1d5-23a5-4c32-9aa9-eb341c8a37d6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51.6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a51b08-945b-4325-9c89-5b57d2f8a806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00de708-6f6a-4ef5-9e0c-057835eb158a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bd8c235-ec65-479a-93af-aeb03b35823d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37f9831-cc3c-47a4-aff9-6f9db2dc8edf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c3ad2da-6fbb-4389-9e94-96ac3792260e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b8f376c-67ca-4ea2-bd1a-ddc0da06c494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9d9395d-2823-4eff-82c8-9b4c5f11bfe2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51.6 bu/A and USDA estimated 45.2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81e96c-09ec-4277-906e-f95cd6cd9b7a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766ce96-6b30-43fa-bc1a-cbeae0b451b9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d6df11bc-5110-413b-a6b9-7947206974bb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bb2ffb-9992-4ff5-bacb-563ae16b8032}" type="TxLink">
            <a:rPr lang="en-US" cap="none" sz="1100" b="1" i="0" u="none" baseline="0">
              <a:solidFill>
                <a:srgbClr val="000000"/>
              </a:solidFill>
            </a:rPr>
            <a:t>Source:  USDA WASDE Report 12.10.19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12.10.19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45.2</v>
      </c>
      <c r="AX8" s="75">
        <f>AW8</f>
        <v>45.2</v>
      </c>
      <c r="AY8" s="75">
        <f>AX8</f>
        <v>45.2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37.2</v>
      </c>
      <c r="AX9" s="75">
        <f>AW9</f>
        <v>37.2</v>
      </c>
      <c r="AY9" s="75">
        <f>AX9</f>
        <v>37.2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51.7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0.8230088495575222</v>
      </c>
      <c r="AX11" s="76">
        <f t="shared" si="6"/>
        <v>0.8230088495575222</v>
      </c>
      <c r="AY11" s="76">
        <f t="shared" si="6"/>
        <v>0.8230088495575222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77">
        <v>1920</v>
      </c>
      <c r="AX12" s="77">
        <f>AX9*AX10</f>
        <v>1440.3076923076926</v>
      </c>
      <c r="AY12" s="77">
        <f>AY9*AY10</f>
        <v>1960.4400000000003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1080</v>
      </c>
      <c r="AX13" s="107">
        <f>AW13</f>
        <v>1080</v>
      </c>
      <c r="AY13" s="107">
        <f>AX13</f>
        <v>1080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105</v>
      </c>
      <c r="AX14" s="107">
        <f>AW14</f>
        <v>105</v>
      </c>
      <c r="AY14" s="107">
        <f>AX14</f>
        <v>105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3119</v>
      </c>
      <c r="AW15" s="77">
        <v>3105</v>
      </c>
      <c r="AX15" s="77">
        <f t="shared" si="10"/>
        <v>2625.3076923076924</v>
      </c>
      <c r="AY15" s="77">
        <f t="shared" si="10"/>
        <v>3145.4400000000005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59</v>
      </c>
      <c r="AW17" s="92">
        <v>61</v>
      </c>
      <c r="AX17" s="107">
        <f aca="true" t="shared" si="11" ref="AX17:AY19">AW17</f>
        <v>61</v>
      </c>
      <c r="AY17" s="107">
        <f t="shared" si="11"/>
        <v>61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955</v>
      </c>
      <c r="AX18" s="107">
        <f t="shared" si="11"/>
        <v>955</v>
      </c>
      <c r="AY18" s="107">
        <f t="shared" si="11"/>
        <v>955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90</v>
      </c>
      <c r="AW19" s="92">
        <v>140</v>
      </c>
      <c r="AX19" s="107">
        <f t="shared" si="11"/>
        <v>140</v>
      </c>
      <c r="AY19" s="107">
        <f t="shared" si="11"/>
        <v>140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1103</v>
      </c>
      <c r="AW20" s="77">
        <v>1156</v>
      </c>
      <c r="AX20" s="77">
        <f t="shared" si="15"/>
        <v>1156</v>
      </c>
      <c r="AY20" s="77">
        <f t="shared" si="15"/>
        <v>1156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975</v>
      </c>
      <c r="AX22" s="107">
        <f>AW22</f>
        <v>975</v>
      </c>
      <c r="AY22" s="107">
        <f>AX22</f>
        <v>975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975</v>
      </c>
      <c r="AX24" s="77">
        <f t="shared" si="17"/>
        <v>975</v>
      </c>
      <c r="AY24" s="77">
        <f t="shared" si="17"/>
        <v>975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77">
        <v>2131</v>
      </c>
      <c r="AX26" s="77">
        <f t="shared" si="19"/>
        <v>2131</v>
      </c>
      <c r="AY26" s="77">
        <f>AY20+AY24</f>
        <v>2131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1080</v>
      </c>
      <c r="AW28" s="92">
        <v>974</v>
      </c>
      <c r="AX28" s="77">
        <f t="shared" si="21"/>
        <v>494.3076923076924</v>
      </c>
      <c r="AY28" s="77">
        <f>AY15-AY26</f>
        <v>1014.4400000000005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0.5296714075527219</v>
      </c>
      <c r="AW34" s="84">
        <f>AW28/AW26</f>
        <v>0.45706241201313935</v>
      </c>
      <c r="AX34" s="84">
        <f t="shared" si="25"/>
        <v>0.23196043749774395</v>
      </c>
      <c r="AY34" s="84">
        <f t="shared" si="25"/>
        <v>0.47603941811356193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4.55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22.7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158</v>
      </c>
      <c r="J48" s="51">
        <f>'Wheat Annual Balance Sheet'!$AU$15</f>
        <v>3080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47</v>
      </c>
      <c r="N48" s="51">
        <f>'Wheat Annual Balance Sheet'!$AU$20</f>
        <v>1075</v>
      </c>
      <c r="O48" s="51">
        <f>'Wheat Annual Balance Sheet'!$AU$22</f>
        <v>906</v>
      </c>
      <c r="P48" s="51">
        <f>'Wheat Annual Balance Sheet'!$AU$23</f>
        <v>0</v>
      </c>
      <c r="Q48" s="51">
        <f>'Wheat Annual Balance Sheet'!$AU$24</f>
        <v>906</v>
      </c>
      <c r="R48" s="51">
        <f>'Wheat Annual Balance Sheet'!$AU$26</f>
        <v>1981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0.5547703180212014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22.7</v>
      </c>
      <c r="F49" s="50">
        <f>'Wheat Annual Balance Sheet'!$AV$10</f>
        <v>47.6</v>
      </c>
      <c r="G49" s="51">
        <f>'Wheat Annual Balance Sheet'!$AV$12</f>
        <v>1885</v>
      </c>
      <c r="H49" s="51">
        <f>'Wheat Annual Balance Sheet'!$AV$13</f>
        <v>1099</v>
      </c>
      <c r="I49" s="51">
        <f>'Wheat Annual Balance Sheet'!$AV$14</f>
        <v>135</v>
      </c>
      <c r="J49" s="51">
        <f>'Wheat Annual Balance Sheet'!$AV$15</f>
        <v>3119</v>
      </c>
      <c r="K49" s="51">
        <f>'Wheat Annual Balance Sheet'!$AV$17</f>
        <v>59</v>
      </c>
      <c r="L49" s="51">
        <f>'Wheat Annual Balance Sheet'!$AV$18</f>
        <v>955</v>
      </c>
      <c r="M49" s="51">
        <f>'Wheat Annual Balance Sheet'!$AV$19</f>
        <v>90</v>
      </c>
      <c r="N49" s="51">
        <f>'Wheat Annual Balance Sheet'!$AV$20</f>
        <v>1103</v>
      </c>
      <c r="O49" s="51">
        <f>'Wheat Annual Balance Sheet'!$AV$22</f>
        <v>936</v>
      </c>
      <c r="P49" s="51">
        <f>'Wheat Annual Balance Sheet'!$AV$23</f>
        <v>0</v>
      </c>
      <c r="Q49" s="51">
        <f>'Wheat Annual Balance Sheet'!$AV$24</f>
        <v>936</v>
      </c>
      <c r="R49" s="51">
        <f>'Wheat Annual Balance Sheet'!$AV$26</f>
        <v>2039</v>
      </c>
      <c r="S49" s="51">
        <f>'Wheat Annual Balance Sheet'!$AV$28</f>
        <v>1080</v>
      </c>
      <c r="T49" s="51"/>
      <c r="U49" s="51"/>
      <c r="V49" s="51"/>
      <c r="W49" s="51"/>
      <c r="X49" s="52">
        <f>'Wheat Annual Balance Sheet'!$AV$34</f>
        <v>0.5296714075527219</v>
      </c>
      <c r="Y49" s="53">
        <f>'Wheat Annual Balance Sheet'!$AV$36</f>
        <v>5.16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45.2</v>
      </c>
      <c r="D50" s="50">
        <f>'Wheat Annual Balance Sheet'!$AW$9</f>
        <v>37.2</v>
      </c>
      <c r="E50" s="50">
        <f>'Wheat Annual Balance Sheet'!$AW$47</f>
        <v>22.2</v>
      </c>
      <c r="F50" s="50">
        <f>'Wheat Annual Balance Sheet'!$AW$10</f>
        <v>51.7</v>
      </c>
      <c r="G50" s="51">
        <f>'Wheat Annual Balance Sheet'!$AW$12</f>
        <v>1920</v>
      </c>
      <c r="H50" s="51">
        <f>'Wheat Annual Balance Sheet'!$AW$13</f>
        <v>1080</v>
      </c>
      <c r="I50" s="51">
        <f>'Wheat Annual Balance Sheet'!$AW$14</f>
        <v>105</v>
      </c>
      <c r="J50" s="51">
        <f>'Wheat Annual Balance Sheet'!$AW$15</f>
        <v>3105</v>
      </c>
      <c r="K50" s="51">
        <f>'Wheat Annual Balance Sheet'!$AW$17</f>
        <v>61</v>
      </c>
      <c r="L50" s="51">
        <f>'Wheat Annual Balance Sheet'!$AW$18</f>
        <v>955</v>
      </c>
      <c r="M50" s="51">
        <f>'Wheat Annual Balance Sheet'!$AW$19</f>
        <v>140</v>
      </c>
      <c r="N50" s="51">
        <f>'Wheat Annual Balance Sheet'!$AW$20</f>
        <v>1156</v>
      </c>
      <c r="O50" s="51">
        <f>'Wheat Annual Balance Sheet'!$AW$22</f>
        <v>975</v>
      </c>
      <c r="P50" s="51">
        <f>'Wheat Annual Balance Sheet'!$AW$23</f>
        <v>0</v>
      </c>
      <c r="Q50" s="51">
        <f>'Wheat Annual Balance Sheet'!$AW$24</f>
        <v>975</v>
      </c>
      <c r="R50" s="51">
        <f>'Wheat Annual Balance Sheet'!$AW$26</f>
        <v>2131</v>
      </c>
      <c r="S50" s="51">
        <f>'Wheat Annual Balance Sheet'!$AW$28</f>
        <v>974</v>
      </c>
      <c r="T50" s="51"/>
      <c r="U50" s="51"/>
      <c r="V50" s="51"/>
      <c r="W50" s="51"/>
      <c r="X50" s="52">
        <f>'Wheat Annual Balance Sheet'!$AW$34</f>
        <v>0.45706241201313935</v>
      </c>
      <c r="Y50" s="53">
        <f>'Wheat Annual Balance Sheet'!$AW$36</f>
        <v>4.55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2019-12-10T21:05:16Z</dcterms:modified>
  <cp:category/>
  <cp:version/>
  <cp:contentType/>
  <cp:contentStatus/>
</cp:coreProperties>
</file>