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<sst xmlns="http://schemas.openxmlformats.org/spreadsheetml/2006/main" count="375" uniqueCount="140">
  <si>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</si>
  <si>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</si>
  <si>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</si>
  <si>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</si>
  <si>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</si>
  <si>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</si>
  <si>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</si>
  <si>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</si>
  <si>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</si>
  <si>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</si>
  <si>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</si>
  <si>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</si>
  <si>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</si>
  <si>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</si>
  <si>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</si>
  <si>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</si>
  <si>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</si>
  <si>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</si>
  <si>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</si>
  <si>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</si>
  <si>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</si>
  <si>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</si>
  <si>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</si>
  <si>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</si>
  <si>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</si>
  <si>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</si>
  <si>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</si>
  <si>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</si>
  <si>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</si>
  <si>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</si>
  <si>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</si>
  <si>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</si>
  <si>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</si>
  <si>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</si>
  <si>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</si>
  <si>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</si>
  <si>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</si>
  <si>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</si>
  <si>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</si>
  <si>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</si>
  <si>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</si>
  <si>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</si>
  <si>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</si>
  <si>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</si>
  <si>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</si>
  <si>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</si>
  <si>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</si>
  <si>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</si>
  <si>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</si>
  <si>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</si>
  <si>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</si>
  <si>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</si>
  <si>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</si>
  <si>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</si>
  <si>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</si>
  <si>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</si>
  <si>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</si>
  <si>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</si>
  <si>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</si>
  <si>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</si>
  <si>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</si>
  <si>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</si>
  <si>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</si>
  <si>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</si>
  <si>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</si>
  <si>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</si>
  <si>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</si>
  <si>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</si>
  <si>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</si>
  <si>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</si>
  <si>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</si>
  <si>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</si>
  <si>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</si>
  <si>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</si>
  <si>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</si>
  <si>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</si>
  <si>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</si>
  <si>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</si>
  <si>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</si>
  <si>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</si>
  <si>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</si>
  <si>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</si>
  <si>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</si>
  <si>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</si>
  <si>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</si>
  <si>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</si>
  <si>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</si>
  <si>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</si>
  <si>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</si>
  <si>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</si>
  <si>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</si>
  <si>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</si>
  <si>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</si>
  <si>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</si>
  <si>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</si>
  <si>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</si>
  <si>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</si>
  <si>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</si>
  <si>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</si>
  <si>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</si>
  <si>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</si>
  <si>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</si>
  <si>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</si>
  <si>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</si>
  <si>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</si>
  <si>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</si>
  <si>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</si>
  <si>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</si>
  <si>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</si>
  <si>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</si>
  <si>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</si>
  <si>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</si>
  <si>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</si>
  <si>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</si>
  <si>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</si>
  <si>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</si>
  <si>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</si>
  <si>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</si>
  <si>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</si>
  <si>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</si>
  <si>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</si>
  <si>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</si>
  <si>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</si>
  <si>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</si>
  <si>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</si>
  <si>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</si>
  <si>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</si>
  <si>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</si>
  <si>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</si>
  <si>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</si>
  <si>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</si>
  <si>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</si>
  <si>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</si>
  <si>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</si>
  <si>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</si>
  <si>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</si>
  <si>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</si>
  <si>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</si>
  <si>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Updated 2.9.21</t>
  </si>
  <si>
    <t>Source:  USDA WASDE Report 2.9.21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</si>
</sst>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0.49210148396361897</c:v>
                </c:pt>
                <c:pt idx="47">
                  <c:v>0.3910196445275959</c:v>
                </c:pt>
              </c:numCache>
            </c:numRef>
          </c:val>
        </c:ser>
        <c:axId val="48988545"/>
        <c:axId val="38243722"/>
      </c:barChart>
      <c:catAx>
        <c:axId val="4898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 val="autoZero"/>
        <c:auto val="1"/>
        <c:lblOffset val="100"/>
        <c:tickLblSkip val="3"/>
        <c:noMultiLvlLbl val="0"/>
      </c:catAx>
      <c:valAx>
        <c:axId val="382437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</c:v>
                </c:pt>
              </c:numCache>
            </c:numRef>
          </c:val>
          <c:smooth val="0"/>
        </c:ser>
        <c:marker val="1"/>
        <c:axId val="49396011"/>
        <c:axId val="41910916"/>
      </c:lineChart>
      <c:cat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 val="autoZero"/>
        <c:auto val="0"/>
        <c:lblOffset val="100"/>
        <c:tickLblSkip val="3"/>
        <c:tickMarkSkip val="2"/>
        <c:noMultiLvlLbl val="0"/>
      </c:catAx>
      <c:valAx>
        <c:axId val="41910916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Sheet'!$B$4:$B$49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Sheet'!$X$4:$X$51</c:f>
              <c:numCache>
                <c:ptCount val="48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0.49210148396361897</c:v>
                </c:pt>
                <c:pt idx="47">
                  <c:v>0.3910196445275959</c:v>
                </c:pt>
              </c:numCache>
            </c:numRef>
          </c:val>
        </c:ser>
        <c:axId val="41653925"/>
        <c:axId val="39341006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Sheet'!$Y$4:$Y$51</c:f>
              <c:numCache>
                <c:ptCount val="48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</c:v>
                </c:pt>
              </c:numCache>
            </c:numRef>
          </c:val>
          <c:smooth val="0"/>
        </c:ser>
        <c:axId val="18524735"/>
        <c:axId val="32504888"/>
      </c:lineChart>
      <c:catAx>
        <c:axId val="416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 val="autoZero"/>
        <c:auto val="0"/>
        <c:lblOffset val="100"/>
        <c:tickLblSkip val="3"/>
        <c:tickMarkSkip val="2"/>
        <c:noMultiLvlLbl val="0"/>
      </c:catAx>
      <c:valAx>
        <c:axId val="3934100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53925"/>
        <c:crossesAt val="1"/>
        <c:crossBetween val="between"/>
        <c:dispUnits/>
        <c:minorUnit val="0.05"/>
      </c:valAx>
      <c:catAx>
        <c:axId val="18524735"/>
        <c:scaling>
          <c:orientation val="minMax"/>
        </c:scaling>
        <c:axPos val="b"/>
        <c:delete val="1"/>
        <c:majorTickMark val="out"/>
        <c:minorTickMark val="none"/>
        <c:tickLblPos val="nextTo"/>
        <c:crossAx val="32504888"/>
        <c:crosses val="autoZero"/>
        <c:auto val="0"/>
        <c:lblOffset val="100"/>
        <c:tickLblSkip val="1"/>
        <c:noMultiLvlLbl val="0"/>
      </c:catAx>
      <c:valAx>
        <c:axId val="32504888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24735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Sheet'!$G$4:$G$51</c:f>
              <c:numCache>
                <c:ptCount val="48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1826</c:v>
                </c:pt>
              </c:numCache>
            </c:numRef>
          </c:val>
        </c:ser>
        <c:axId val="24108537"/>
        <c:axId val="15650242"/>
      </c:barChart>
      <c:catAx>
        <c:axId val="2410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 val="autoZero"/>
        <c:auto val="0"/>
        <c:lblOffset val="100"/>
        <c:tickLblSkip val="3"/>
        <c:tickMarkSkip val="2"/>
        <c:noMultiLvlLbl val="0"/>
      </c:catAx>
      <c:valAx>
        <c:axId val="15650242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Sheet'!$N$4:$N$51</c:f>
              <c:numCache>
                <c:ptCount val="48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1123</c:v>
                </c:pt>
                <c:pt idx="47">
                  <c:v>1153</c:v>
                </c:pt>
              </c:numCache>
            </c:numRef>
          </c:val>
        </c:ser>
        <c:axId val="8649179"/>
        <c:axId val="10733748"/>
      </c:barChart>
      <c:catAx>
        <c:axId val="8649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 val="autoZero"/>
        <c:auto val="1"/>
        <c:lblOffset val="100"/>
        <c:tickLblSkip val="3"/>
        <c:noMultiLvlLbl val="0"/>
      </c:catAx>
      <c:valAx>
        <c:axId val="10733748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17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Sheet'!$M$4:$M$51</c:f>
              <c:numCache>
                <c:ptCount val="48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101</c:v>
                </c:pt>
                <c:pt idx="47">
                  <c:v>125</c:v>
                </c:pt>
              </c:numCache>
            </c:numRef>
          </c:val>
        </c:ser>
        <c:axId val="29494869"/>
        <c:axId val="64127230"/>
      </c:barChart>
      <c:catAx>
        <c:axId val="29494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127230"/>
        <c:crosses val="autoZero"/>
        <c:auto val="1"/>
        <c:lblOffset val="100"/>
        <c:tickLblSkip val="3"/>
        <c:noMultiLvlLbl val="0"/>
      </c:catAx>
      <c:valAx>
        <c:axId val="641272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94948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Sheet'!$L$4:$L$51</c:f>
              <c:numCache>
                <c:ptCount val="48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965</c:v>
                </c:pt>
              </c:numCache>
            </c:numRef>
          </c:val>
        </c:ser>
        <c:axId val="40274159"/>
        <c:axId val="26923112"/>
      </c:barChart>
      <c:catAx>
        <c:axId val="4027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923112"/>
        <c:crosses val="autoZero"/>
        <c:auto val="1"/>
        <c:lblOffset val="100"/>
        <c:tickLblSkip val="3"/>
        <c:noMultiLvlLbl val="0"/>
      </c:catAx>
      <c:valAx>
        <c:axId val="26923112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274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Sheet'!$E$4:$E$52</c:f>
              <c:numCache>
                <c:ptCount val="49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</c:numCache>
            </c:numRef>
          </c:val>
          <c:smooth val="0"/>
        </c:ser>
        <c:marker val="1"/>
        <c:axId val="40981417"/>
        <c:axId val="33288434"/>
      </c:lineChart>
      <c:catAx>
        <c:axId val="40981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288434"/>
        <c:crosses val="autoZero"/>
        <c:auto val="0"/>
        <c:lblOffset val="100"/>
        <c:tickLblSkip val="3"/>
        <c:tickMarkSkip val="2"/>
        <c:noMultiLvlLbl val="0"/>
      </c:catAx>
      <c:valAx>
        <c:axId val="3328843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0981417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Sheet'!$F$4:$F$51</c:f>
              <c:numCache>
                <c:ptCount val="48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</c:numCache>
            </c:numRef>
          </c:val>
        </c:ser>
        <c:axId val="31160451"/>
        <c:axId val="12008604"/>
      </c:barChart>
      <c:catAx>
        <c:axId val="31160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008604"/>
        <c:crosses val="autoZero"/>
        <c:auto val="0"/>
        <c:lblOffset val="100"/>
        <c:tickLblSkip val="3"/>
        <c:tickMarkSkip val="2"/>
        <c:noMultiLvlLbl val="0"/>
      </c:catAx>
      <c:valAx>
        <c:axId val="12008604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Sheet'!$C$4:$C$51</c:f>
              <c:numCache>
                <c:ptCount val="48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44.3</c:v>
                </c:pt>
              </c:numCache>
            </c:numRef>
          </c:val>
          <c:smooth val="0"/>
        </c:ser>
        <c:marker val="1"/>
        <c:axId val="40968573"/>
        <c:axId val="33172838"/>
      </c:lineChart>
      <c:catAx>
        <c:axId val="40968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72838"/>
        <c:crosses val="autoZero"/>
        <c:auto val="0"/>
        <c:lblOffset val="100"/>
        <c:tickLblSkip val="3"/>
        <c:tickMarkSkip val="2"/>
        <c:noMultiLvlLbl val="0"/>
      </c:catAx>
      <c:valAx>
        <c:axId val="3317283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685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Sheet'!$J$4:$J$51</c:f>
              <c:numCache>
                <c:ptCount val="48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3117</c:v>
                </c:pt>
                <c:pt idx="47">
                  <c:v>2974</c:v>
                </c:pt>
              </c:numCache>
            </c:numRef>
          </c:val>
        </c:ser>
        <c:axId val="30120087"/>
        <c:axId val="2645328"/>
      </c:barChart>
      <c:cat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5328"/>
        <c:crosses val="autoZero"/>
        <c:auto val="0"/>
        <c:lblOffset val="100"/>
        <c:tickLblSkip val="3"/>
        <c:tickMarkSkip val="2"/>
        <c:noMultiLvlLbl val="0"/>
      </c:catAx>
      <c:valAx>
        <c:axId val="2645328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Sheet'!$B$4:$B$51</c:f>
              <c:strCache>
                <c:ptCount val="48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</c:strCache>
            </c:strRef>
          </c:cat>
          <c:val>
            <c:numRef>
              <c:f>'Annual Sheet'!$Q$4:$Q$51</c:f>
              <c:numCache>
                <c:ptCount val="48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965</c:v>
                </c:pt>
                <c:pt idx="47">
                  <c:v>985</c:v>
                </c:pt>
              </c:numCache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944986"/>
        <c:crosses val="autoZero"/>
        <c:auto val="0"/>
        <c:lblOffset val="100"/>
        <c:tickLblSkip val="3"/>
        <c:tickMarkSkip val="2"/>
        <c:noMultiLvlLbl val="0"/>
      </c:catAx>
      <c:valAx>
        <c:axId val="129449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 using USDA planted acreage estimate of 44.3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0.9465</cdr:x>
      <cdr:y>0.35175</cdr:y>
    </cdr:from>
    <cdr:to>
      <cdr:x>0.97225</cdr:x>
      <cdr:y>0.526</cdr:y>
    </cdr:to>
    <cdr:sp>
      <cdr:nvSpPr>
        <cdr:cNvPr id="3" name="Line 5"/>
        <cdr:cNvSpPr>
          <a:spLocks/>
        </cdr:cNvSpPr>
      </cdr:nvSpPr>
      <cdr:spPr>
        <a:xfrm>
          <a:off x="4610100" y="1190625"/>
          <a:ext cx="1238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c231e82-ee42-4c0a-9b1b-c0b72ca0afd0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2020 based on USDA yield estimate of 49.7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0.963</cdr:x>
      <cdr:y>0.22225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667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1639d7f-4e55-4a01-b5ca-c92717a10b5c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eb0e55a-5c8c-4254-b93d-bcfca68b07c6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USDA Estimate of 44.3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49.7 bu/A and USDA estimated 44.3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0.9605</cdr:x>
      <cdr:y>0.41475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428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961b2b8-4c29-42bb-b170-dfe7a3ce0374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0.907</cdr:x>
      <cdr:y>0.2045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19600" y="685800"/>
          <a:ext cx="190500" cy="74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4c6f17b-2aff-4252-b2c5-22f4d4d2334e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25b0288-6dd3-49f8-922a-0401b49acdad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2020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342900</xdr:colOff>
      <xdr:row>9</xdr:row>
      <xdr:rowOff>123825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71450" cy="100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e26dac3-ae8e-4ed9-92e6-4e3fd464db6f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6d3c7d-afac-4f73-94a4-e0276df90d8a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USDA estimated yield of 49.7 bu/A and USDA estimated 44.3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dc7de3f-2222-4d49-ac6b-79782f1047fa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266700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14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0.9735</cdr:x>
      <cdr:y>0.6295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42875" cy="1104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c31200d-c9f5-480c-b85e-e815ab259478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2020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556b6a59-2fe3-483c-875e-ad22437ecb36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a786c58-2294-4bd2-8194-3ae83c095ba9}" type="TxLink">
            <a:rPr lang="en-US" cap="none" sz="1100" b="1" i="0" u="none" baseline="0">
              <a:solidFill>
                <a:srgbClr val="000000"/>
              </a:solidFill>
            </a:rPr>
            <a:t>Source:  USDA WASDE Report 2.9.21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X4" sqref="AX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77" t="s">
        <v>138</v>
      </c>
      <c r="C1" s="2"/>
      <c r="D1" s="2"/>
      <c r="X1" s="5"/>
    </row>
    <row r="2" spans="2:3" ht="12.75">
      <c r="B2" s="70" t="s">
        <v>139</v>
      </c>
      <c r="C2" s="70"/>
    </row>
    <row r="3" spans="2:51" ht="12.75">
      <c r="B3" s="15" t="str">
        <f>'Wheat Annual Balance Sheet'!B2&amp;" "&amp;"&amp; K-State Ag. Econ. Dept."</f>
        <v>Source:  USDA WASDE Report 2.9.21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71" t="s">
        <v>127</v>
      </c>
      <c r="AY4"/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8">
        <v>20</v>
      </c>
      <c r="AY5"/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6" t="s">
        <v>137</v>
      </c>
      <c r="AY6"/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2"/>
      <c r="AY7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8">
        <v>44.3</v>
      </c>
      <c r="AY8"/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99">
        <v>36.7</v>
      </c>
      <c r="AY9"/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99">
        <v>49.7</v>
      </c>
      <c r="AY10"/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73">
        <f>AX9/AX8</f>
        <v>0.8284424379232507</v>
      </c>
      <c r="AY11"/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74">
        <v>1826</v>
      </c>
      <c r="AY12"/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5">
        <f>AW28</f>
        <v>1028</v>
      </c>
      <c r="AY13"/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105</v>
      </c>
      <c r="AX14" s="85">
        <v>120</v>
      </c>
      <c r="AY14"/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3117</v>
      </c>
      <c r="AX15" s="74">
        <v>2974</v>
      </c>
      <c r="AY15"/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74"/>
      <c r="AY16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60</v>
      </c>
      <c r="AX17" s="85">
        <v>63</v>
      </c>
      <c r="AY17"/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5">
        <v>965</v>
      </c>
      <c r="AY18"/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101</v>
      </c>
      <c r="AX19" s="85">
        <v>125</v>
      </c>
      <c r="AY19"/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1123</v>
      </c>
      <c r="AX20" s="74">
        <v>1153</v>
      </c>
      <c r="AY20"/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74"/>
      <c r="AY21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965</v>
      </c>
      <c r="AX22" s="85">
        <v>985</v>
      </c>
      <c r="AY22"/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5"/>
      <c r="AY23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965</v>
      </c>
      <c r="AX24" s="74">
        <f>SUM(AX22:AX23)</f>
        <v>985</v>
      </c>
      <c r="AY24"/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74"/>
      <c r="AY25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2089</v>
      </c>
      <c r="AX26" s="74">
        <v>2138</v>
      </c>
      <c r="AY26"/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74"/>
      <c r="AY27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5">
        <v>836</v>
      </c>
      <c r="AY28"/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5"/>
      <c r="AY29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5"/>
      <c r="AY30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5"/>
      <c r="AY31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5"/>
      <c r="AY32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0.49210148396361897</v>
      </c>
      <c r="AX34" s="109">
        <f>AX28/AX26</f>
        <v>0.3910196445275959</v>
      </c>
      <c r="AY34"/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AY35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</v>
      </c>
      <c r="AY36"/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137</v>
      </c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2" sqref="E52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105</v>
      </c>
      <c r="J50" s="45">
        <f>'Wheat Annual Balance Sheet'!$AW$15</f>
        <v>3117</v>
      </c>
      <c r="K50" s="45">
        <f>'Wheat Annual Balance Sheet'!$AW$17</f>
        <v>60</v>
      </c>
      <c r="L50" s="45">
        <f>'Wheat Annual Balance Sheet'!$AW$18</f>
        <v>962</v>
      </c>
      <c r="M50" s="45">
        <f>'Wheat Annual Balance Sheet'!$AW$19</f>
        <v>101</v>
      </c>
      <c r="N50" s="45">
        <f>'Wheat Annual Balance Sheet'!$AW$20</f>
        <v>1123</v>
      </c>
      <c r="O50" s="45">
        <f>'Wheat Annual Balance Sheet'!$AW$22</f>
        <v>965</v>
      </c>
      <c r="P50" s="45">
        <f>'Wheat Annual Balance Sheet'!$AW$23</f>
        <v>0</v>
      </c>
      <c r="Q50" s="45">
        <f>'Wheat Annual Balance Sheet'!$AW$24</f>
        <v>965</v>
      </c>
      <c r="R50" s="45">
        <f>'Wheat Annual Balance Sheet'!$AW$26</f>
        <v>2089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0.49210148396361897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4">
        <v>20</v>
      </c>
      <c r="C51" s="50">
        <f>'Wheat Annual Balance Sheet'!$AX$8</f>
        <v>44.3</v>
      </c>
      <c r="D51" s="50">
        <f>'Wheat Annual Balance Sheet'!$AX$9</f>
        <v>36.7</v>
      </c>
      <c r="E51" s="50">
        <f>'Wheat Annual Balance Sheet'!$AX$47</f>
        <v>21.8</v>
      </c>
      <c r="F51" s="50">
        <f>'Wheat Annual Balance Sheet'!$AX$10</f>
        <v>49.7</v>
      </c>
      <c r="G51" s="51">
        <f>'Wheat Annual Balance Sheet'!$AX$12</f>
        <v>1826</v>
      </c>
      <c r="H51" s="51">
        <f>'Wheat Annual Balance Sheet'!$AX$13</f>
        <v>1028</v>
      </c>
      <c r="I51" s="51">
        <f>'Wheat Annual Balance Sheet'!$AX$14</f>
        <v>120</v>
      </c>
      <c r="J51" s="51">
        <f>'Wheat Annual Balance Sheet'!$AX$15</f>
        <v>2974</v>
      </c>
      <c r="K51" s="51">
        <f>'Wheat Annual Balance Sheet'!$AX$17</f>
        <v>63</v>
      </c>
      <c r="L51" s="51">
        <f>'Wheat Annual Balance Sheet'!$AX$18</f>
        <v>965</v>
      </c>
      <c r="M51" s="51">
        <f>'Wheat Annual Balance Sheet'!$AX$19</f>
        <v>125</v>
      </c>
      <c r="N51" s="51">
        <f>'Wheat Annual Balance Sheet'!$AX$20</f>
        <v>1153</v>
      </c>
      <c r="O51" s="51">
        <f>'Wheat Annual Balance Sheet'!$AX$22</f>
        <v>985</v>
      </c>
      <c r="P51" s="51">
        <f>'Wheat Annual Balance Sheet'!$AX$23</f>
        <v>0</v>
      </c>
      <c r="Q51" s="51">
        <f>'Wheat Annual Balance Sheet'!$AX$24</f>
        <v>985</v>
      </c>
      <c r="R51" s="51">
        <f>'Wheat Annual Balance Sheet'!$AX$26</f>
        <v>2138</v>
      </c>
      <c r="S51" s="51">
        <f>'Wheat Annual Balance Sheet'!$AX$28</f>
        <v>836</v>
      </c>
      <c r="T51" s="51"/>
      <c r="U51" s="51"/>
      <c r="V51" s="51"/>
      <c r="W51" s="51"/>
      <c r="X51" s="52">
        <f>'Wheat Annual Balance Sheet'!$AX$34</f>
        <v>0.3910196445275959</v>
      </c>
      <c r="Y51" s="53">
        <f>'Wheat Annual Balance Sheet'!$AX$36</f>
        <v>5</v>
      </c>
      <c r="Z51" s="53">
        <f>'Wheat Annual Balance Sheet'!$AX$37</f>
        <v>0</v>
      </c>
      <c r="AA51" s="53">
        <f>'Wheat Annual Balance Sheet'!$AX$38</f>
        <v>0</v>
      </c>
      <c r="AB51" s="54">
        <f>'Wheat Annual Balance Sheet'!$AX$39</f>
        <v>0</v>
      </c>
      <c r="AC51" s="53">
        <f t="shared" si="2"/>
        <v>47.284033485406326</v>
      </c>
      <c r="AD51" s="55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4">
        <v>21</v>
      </c>
      <c r="C52" s="50"/>
      <c r="D52" s="50"/>
      <c r="E52" s="50">
        <f>'Wheat Annual Balance Sheet'!$AY$47</f>
        <v>22.3</v>
      </c>
      <c r="F52" s="50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2"/>
      <c r="Y52" s="53"/>
      <c r="Z52" s="53"/>
      <c r="AA52" s="53"/>
      <c r="AB52" s="54"/>
      <c r="AC52" s="53">
        <f>$AI$104+($AI$105*AD52)</f>
        <v>47.632327994315574</v>
      </c>
      <c r="AD52" s="55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2021-02-10T16:44:39Z</dcterms:modified>
  <cp:category/>
  <cp:version/>
  <cp:contentType/>
  <cp:contentStatus/>
</cp:coreProperties>
</file>