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<sst xmlns="http://schemas.openxmlformats.org/spreadsheetml/2006/main" count="378" uniqueCount="142">
  <si>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</si>
  <si>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</si>
  <si>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</si>
  <si>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</si>
  <si>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</si>
  <si>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</si>
  <si>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</si>
  <si>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</si>
  <si>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</si>
  <si>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</si>
  <si>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</si>
  <si>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</si>
  <si>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</si>
  <si>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</si>
  <si>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</si>
  <si>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</si>
  <si>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</si>
  <si>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</si>
  <si>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</si>
  <si>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</si>
  <si>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</si>
  <si>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</si>
  <si>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</si>
  <si>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</si>
  <si>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</si>
  <si>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</si>
  <si>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</si>
  <si>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</si>
  <si>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</si>
  <si>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</si>
  <si>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</si>
  <si>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</si>
  <si>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</si>
  <si>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</si>
  <si>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</si>
  <si>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</si>
  <si>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</si>
  <si>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</si>
  <si>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</si>
  <si>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</si>
  <si>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</si>
  <si>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</si>
  <si>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</si>
  <si>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</si>
  <si>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</si>
  <si>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</si>
  <si>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</si>
  <si>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</si>
  <si>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</si>
  <si>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</si>
  <si>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</si>
  <si>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</si>
  <si>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</si>
  <si>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</si>
  <si>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</si>
  <si>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</si>
  <si>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</si>
  <si>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</si>
  <si>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</si>
  <si>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</si>
  <si>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</si>
  <si>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</si>
  <si>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</si>
  <si>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</si>
  <si>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</si>
  <si>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</si>
  <si>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</si>
  <si>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</si>
  <si>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</si>
  <si>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</si>
  <si>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</si>
  <si>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</si>
  <si>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</si>
  <si>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</si>
  <si>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</si>
  <si>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</si>
  <si>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</si>
  <si>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</si>
  <si>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</si>
  <si>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</si>
  <si>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</si>
  <si>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</si>
  <si>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</si>
  <si>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</si>
  <si>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</si>
  <si>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</si>
  <si>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</si>
  <si>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</si>
  <si>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</si>
  <si>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</si>
  <si>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</si>
  <si>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</si>
  <si>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</si>
  <si>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</si>
  <si>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</si>
  <si>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</si>
  <si>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</si>
  <si>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</si>
  <si>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</si>
  <si>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</si>
  <si>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</si>
  <si>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</si>
  <si>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</si>
  <si>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</si>
  <si>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</si>
  <si>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</si>
  <si>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</si>
  <si>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</si>
  <si>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</si>
  <si>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</si>
  <si>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</si>
  <si>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</si>
  <si>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</si>
  <si>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</si>
  <si>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</si>
  <si>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</si>
  <si>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</si>
  <si>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</si>
  <si>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</si>
  <si>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</si>
  <si>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</si>
  <si>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</si>
  <si>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</si>
  <si>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</si>
  <si>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</si>
  <si>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</si>
  <si>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</si>
  <si>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</si>
  <si>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</si>
  <si>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</si>
  <si>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</si>
  <si>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</si>
  <si>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</si>
  <si>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</si>
  <si>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</si>
  <si>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</si>
  <si>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</si>
  <si>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</si>
  <si>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</si>
  <si>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</si>
  <si>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Source:  USDA WASDE Report 7.12.22</t>
  </si>
  <si>
    <t>Updated 7.12.22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</si>
</sst>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3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875"/>
          <c:w val="0.856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Sheet'!$X$4:$X$53</c:f>
              <c:numCache>
                <c:ptCount val="50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0.3426791277258567</c:v>
                </c:pt>
                <c:pt idx="49">
                  <c:v>0.3342050209205021</c:v>
                </c:pt>
              </c:numCache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1590"/>
        <c:crosses val="autoZero"/>
        <c:auto val="1"/>
        <c:lblOffset val="100"/>
        <c:tickLblSkip val="3"/>
        <c:noMultiLvlLbl val="0"/>
      </c:catAx>
      <c:valAx>
        <c:axId val="285715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22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275"/>
          <c:w val="0.891"/>
          <c:h val="0.8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Sheet'!$Y$4:$Y$53</c:f>
              <c:numCache>
                <c:ptCount val="50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10.5</c:v>
                </c:pt>
              </c:numCache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08"/>
        <c:crosses val="autoZero"/>
        <c:auto val="0"/>
        <c:lblOffset val="100"/>
        <c:tickLblSkip val="3"/>
        <c:tickMarkSkip val="2"/>
        <c:noMultiLvlLbl val="0"/>
      </c:catAx>
      <c:valAx>
        <c:axId val="266380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-0.018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1"/>
          <c:w val="0.83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Sheet'!$X$4:$X$53</c:f>
              <c:numCache>
                <c:ptCount val="50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0.3426791277258567</c:v>
                </c:pt>
                <c:pt idx="49">
                  <c:v>0.3342050209205021</c:v>
                </c:pt>
              </c:numCache>
            </c:numRef>
          </c:val>
        </c:ser>
        <c:axId val="23974273"/>
        <c:axId val="14441866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Sheet'!$Y$4:$Y$53</c:f>
              <c:numCache>
                <c:ptCount val="50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10.5</c:v>
                </c:pt>
              </c:numCache>
            </c:numRef>
          </c:val>
          <c:smooth val="0"/>
        </c:ser>
        <c:axId val="62867931"/>
        <c:axId val="28940468"/>
      </c:lineChart>
      <c:catAx>
        <c:axId val="2397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41866"/>
        <c:crosses val="autoZero"/>
        <c:auto val="0"/>
        <c:lblOffset val="100"/>
        <c:tickLblSkip val="3"/>
        <c:tickMarkSkip val="2"/>
        <c:noMultiLvlLbl val="0"/>
      </c:catAx>
      <c:valAx>
        <c:axId val="1444186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74273"/>
        <c:crossesAt val="1"/>
        <c:crossBetween val="between"/>
        <c:dispUnits/>
        <c:minorUnit val="0.05"/>
      </c:valAx>
      <c:catAx>
        <c:axId val="62867931"/>
        <c:scaling>
          <c:orientation val="minMax"/>
        </c:scaling>
        <c:axPos val="b"/>
        <c:delete val="1"/>
        <c:majorTickMark val="out"/>
        <c:minorTickMark val="none"/>
        <c:tickLblPos val="nextTo"/>
        <c:crossAx val="28940468"/>
        <c:crosses val="autoZero"/>
        <c:auto val="0"/>
        <c:lblOffset val="100"/>
        <c:tickLblSkip val="1"/>
        <c:noMultiLvlLbl val="0"/>
      </c:catAx>
      <c:valAx>
        <c:axId val="2894046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1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67931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3675"/>
          <c:w val="0.288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36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485"/>
          <c:w val="0.824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Sheet'!$G$4:$G$53</c:f>
              <c:numCache>
                <c:ptCount val="50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1828</c:v>
                </c:pt>
                <c:pt idx="48">
                  <c:v>1646</c:v>
                </c:pt>
                <c:pt idx="49">
                  <c:v>1781</c:v>
                </c:pt>
              </c:numCache>
            </c:numRef>
          </c:val>
        </c:ser>
        <c:axId val="59137621"/>
        <c:axId val="62476542"/>
      </c:barChart>
      <c:catAx>
        <c:axId val="59137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 val="autoZero"/>
        <c:auto val="0"/>
        <c:lblOffset val="100"/>
        <c:tickLblSkip val="3"/>
        <c:tickMarkSkip val="2"/>
        <c:noMultiLvlLbl val="0"/>
      </c:catAx>
      <c:valAx>
        <c:axId val="62476542"/>
        <c:scaling>
          <c:orientation val="minMax"/>
          <c:max val="3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76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Sheet'!$N$4:$N$53</c:f>
              <c:numCache>
                <c:ptCount val="50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1118</c:v>
                </c:pt>
                <c:pt idx="47">
                  <c:v>1120</c:v>
                </c:pt>
                <c:pt idx="48">
                  <c:v>1122</c:v>
                </c:pt>
                <c:pt idx="49">
                  <c:v>1112</c:v>
                </c:pt>
              </c:numCache>
            </c:numRef>
          </c:val>
        </c:ser>
        <c:axId val="55817719"/>
        <c:axId val="32597424"/>
      </c:barChart>
      <c:catAx>
        <c:axId val="55817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424"/>
        <c:crosses val="autoZero"/>
        <c:auto val="1"/>
        <c:lblOffset val="100"/>
        <c:tickLblSkip val="3"/>
        <c:noMultiLvlLbl val="0"/>
      </c:catAx>
      <c:valAx>
        <c:axId val="32597424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1771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10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8525"/>
          <c:w val="0.858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Sheet'!$M$4:$M$53</c:f>
              <c:numCache>
                <c:ptCount val="50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95</c:v>
                </c:pt>
                <c:pt idx="47">
                  <c:v>95</c:v>
                </c:pt>
                <c:pt idx="48">
                  <c:v>100</c:v>
                </c:pt>
                <c:pt idx="49">
                  <c:v>80</c:v>
                </c:pt>
              </c:numCache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145658"/>
        <c:crosses val="autoZero"/>
        <c:auto val="1"/>
        <c:lblOffset val="100"/>
        <c:tickLblSkip val="3"/>
        <c:noMultiLvlLbl val="0"/>
      </c:catAx>
      <c:valAx>
        <c:axId val="231456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941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Sheet'!$L$4:$L$53</c:f>
              <c:numCache>
                <c:ptCount val="50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961</c:v>
                </c:pt>
                <c:pt idx="48">
                  <c:v>962</c:v>
                </c:pt>
                <c:pt idx="49">
                  <c:v>964</c:v>
                </c:pt>
              </c:numCache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858980"/>
        <c:crosses val="autoZero"/>
        <c:auto val="1"/>
        <c:lblOffset val="100"/>
        <c:tickLblSkip val="3"/>
        <c:noMultiLvlLbl val="0"/>
      </c:catAx>
      <c:valAx>
        <c:axId val="62858980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984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5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6875"/>
          <c:w val="0.8505"/>
          <c:h val="0.808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Sheet'!$E$4:$E$53</c:f>
              <c:numCache>
                <c:ptCount val="50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  <c:pt idx="49">
                  <c:v>23.8</c:v>
                </c:pt>
              </c:numCache>
            </c:numRef>
          </c:val>
          <c:smooth val="0"/>
        </c:ser>
        <c:marker val="1"/>
        <c:axId val="28859909"/>
        <c:axId val="58412590"/>
      </c:lineChart>
      <c:catAx>
        <c:axId val="2885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412590"/>
        <c:crosses val="autoZero"/>
        <c:auto val="0"/>
        <c:lblOffset val="100"/>
        <c:tickLblSkip val="3"/>
        <c:tickMarkSkip val="2"/>
        <c:noMultiLvlLbl val="0"/>
      </c:catAx>
      <c:valAx>
        <c:axId val="58412590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97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85990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6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057"/>
          <c:w val="0.829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Sheet'!$F$4:$F$53</c:f>
              <c:numCache>
                <c:ptCount val="50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44.3</c:v>
                </c:pt>
                <c:pt idx="49">
                  <c:v>47.3</c:v>
                </c:pt>
              </c:numCache>
            </c:numRef>
          </c:val>
        </c:ser>
        <c:axId val="55951263"/>
        <c:axId val="33799320"/>
      </c:barChart>
      <c:catAx>
        <c:axId val="559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 val="autoZero"/>
        <c:auto val="0"/>
        <c:lblOffset val="100"/>
        <c:tickLblSkip val="3"/>
        <c:tickMarkSkip val="2"/>
        <c:noMultiLvlLbl val="0"/>
      </c:catAx>
      <c:valAx>
        <c:axId val="3379932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Sheet'!$C$4:$C$53</c:f>
              <c:numCache>
                <c:ptCount val="50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44.5</c:v>
                </c:pt>
                <c:pt idx="48">
                  <c:v>46.7</c:v>
                </c:pt>
                <c:pt idx="49">
                  <c:v>47.1</c:v>
                </c:pt>
              </c:numCache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 val="autoZero"/>
        <c:auto val="0"/>
        <c:lblOffset val="100"/>
        <c:tickLblSkip val="3"/>
        <c:tickMarkSkip val="2"/>
        <c:noMultiLvlLbl val="0"/>
      </c:catAx>
      <c:valAx>
        <c:axId val="5339037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15"/>
          <c:w val="0.84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Sheet'!$J$4:$J$53</c:f>
              <c:numCache>
                <c:ptCount val="50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3116</c:v>
                </c:pt>
                <c:pt idx="47">
                  <c:v>2957</c:v>
                </c:pt>
                <c:pt idx="48">
                  <c:v>2586</c:v>
                </c:pt>
                <c:pt idx="49">
                  <c:v>2551</c:v>
                </c:pt>
              </c:numCache>
            </c:numRef>
          </c:val>
        </c:ser>
        <c:axId val="10751283"/>
        <c:axId val="29652684"/>
      </c:barChart>
      <c:cat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52684"/>
        <c:crosses val="autoZero"/>
        <c:auto val="0"/>
        <c:lblOffset val="100"/>
        <c:tickLblSkip val="3"/>
        <c:tickMarkSkip val="2"/>
        <c:noMultiLvlLbl val="0"/>
      </c:catAx>
      <c:valAx>
        <c:axId val="2965268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28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05125"/>
          <c:w val="0.84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Sheet'!$Q$4:$Q$53</c:f>
              <c:numCache>
                <c:ptCount val="50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969</c:v>
                </c:pt>
                <c:pt idx="47">
                  <c:v>992</c:v>
                </c:pt>
                <c:pt idx="48">
                  <c:v>804</c:v>
                </c:pt>
                <c:pt idx="49">
                  <c:v>800</c:v>
                </c:pt>
              </c:numCache>
            </c:numRef>
          </c:val>
        </c:ser>
        <c:axId val="65547565"/>
        <c:axId val="53057174"/>
      </c:barChart>
      <c:catAx>
        <c:axId val="6554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 val="autoZero"/>
        <c:auto val="0"/>
        <c:lblOffset val="100"/>
        <c:tickLblSkip val="3"/>
        <c:tickMarkSkip val="2"/>
        <c:noMultiLvlLbl val="0"/>
      </c:catAx>
      <c:valAx>
        <c:axId val="530571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0.2375</cdr:y>
    </cdr:from>
    <cdr:to>
      <cdr:x>0.9715</cdr:x>
      <cdr:y>0.382</cdr:y>
    </cdr:to>
    <cdr:sp>
      <cdr:nvSpPr>
        <cdr:cNvPr id="1" name="Text Box 2"/>
        <cdr:cNvSpPr txBox="1">
          <a:spLocks noChangeArrowheads="1"/>
        </cdr:cNvSpPr>
      </cdr:nvSpPr>
      <cdr:spPr>
        <a:xfrm>
          <a:off x="2790825" y="800100"/>
          <a:ext cx="2714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 using USDA planted acreage estimate of 47.4 m. acres</a:t>
          </a:r>
        </a:p>
      </cdr:txBody>
    </cdr:sp>
  </cdr:relSizeAnchor>
  <cdr:relSizeAnchor xmlns:cdr="http://schemas.openxmlformats.org/drawingml/2006/chartDrawing">
    <cdr:from>
      <cdr:x>0.4325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47925" y="3295650"/>
          <a:ext cx="3276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0.904</cdr:x>
      <cdr:y>0.294</cdr:y>
    </cdr:from>
    <cdr:to>
      <cdr:x>0.93025</cdr:x>
      <cdr:y>0.51125</cdr:y>
    </cdr:to>
    <cdr:sp>
      <cdr:nvSpPr>
        <cdr:cNvPr id="3" name="Line 5"/>
        <cdr:cNvSpPr>
          <a:spLocks/>
        </cdr:cNvSpPr>
      </cdr:nvSpPr>
      <cdr:spPr>
        <a:xfrm>
          <a:off x="5124450" y="990600"/>
          <a:ext cx="1524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0.48575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809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cfc98a9-7a57-4aac-b4a3-267b3cfc57be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400050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76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0.07925</cdr:y>
    </cdr:from>
    <cdr:to>
      <cdr:x>0.95025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543050" y="266700"/>
          <a:ext cx="34099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based on USDA yield estimate of 46.6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305175"/>
          <a:ext cx="2990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0.92825</cdr:x>
      <cdr:y>0.1585</cdr:y>
    </cdr:from>
    <cdr:to>
      <cdr:x>0.941</cdr:x>
      <cdr:y>0.25925</cdr:y>
    </cdr:to>
    <cdr:sp>
      <cdr:nvSpPr>
        <cdr:cNvPr id="3" name="Line 5"/>
        <cdr:cNvSpPr>
          <a:spLocks/>
        </cdr:cNvSpPr>
      </cdr:nvSpPr>
      <cdr:spPr>
        <a:xfrm>
          <a:off x="4838700" y="533400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0.9545</cdr:y>
    </cdr:from>
    <cdr:to>
      <cdr:x>0.45825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438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0312af0-0b55-4691-b3a0-e0942f2963b8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19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4de443-e0ca-41c2-9c70-f8a2ad73ec7e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USDA Estimate of 47.4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0.07575</cdr:y>
    </cdr:from>
    <cdr:to>
      <cdr:x>0.946</cdr:x>
      <cdr:y>0.2785</cdr:y>
    </cdr:to>
    <cdr:sp>
      <cdr:nvSpPr>
        <cdr:cNvPr id="1" name="Text Box 2"/>
        <cdr:cNvSpPr txBox="1">
          <a:spLocks noChangeArrowheads="1"/>
        </cdr:cNvSpPr>
      </cdr:nvSpPr>
      <cdr:spPr>
        <a:xfrm>
          <a:off x="2847975" y="257175"/>
          <a:ext cx="21621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USDA estimated yield of 46.6 bu/A and USDA estimated 47.4 m. planted acres</a:t>
          </a:r>
        </a:p>
      </cdr:txBody>
    </cdr:sp>
  </cdr:relSizeAnchor>
  <cdr:relSizeAnchor xmlns:cdr="http://schemas.openxmlformats.org/drawingml/2006/chartDrawing">
    <cdr:from>
      <cdr:x>0.453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90775" y="3314700"/>
          <a:ext cx="2943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0.91425</cdr:x>
      <cdr:y>0.20375</cdr:y>
    </cdr:from>
    <cdr:to>
      <cdr:x>0.9345</cdr:x>
      <cdr:y>0.34275</cdr:y>
    </cdr:to>
    <cdr:sp>
      <cdr:nvSpPr>
        <cdr:cNvPr id="3" name="Line 5"/>
        <cdr:cNvSpPr>
          <a:spLocks/>
        </cdr:cNvSpPr>
      </cdr:nvSpPr>
      <cdr:spPr>
        <a:xfrm>
          <a:off x="4838700" y="685800"/>
          <a:ext cx="1047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0.94875</cdr:y>
    </cdr:from>
    <cdr:to>
      <cdr:x>0.44975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428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336b4cc-d904-4349-9393-109fc26e497e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0.70375</cdr:x>
      <cdr:y>0.12075</cdr:y>
    </cdr:from>
    <cdr:to>
      <cdr:x>0.94475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581400" y="400050"/>
          <a:ext cx="12287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0.46775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762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0.9065</cdr:x>
      <cdr:y>0.2045</cdr:y>
    </cdr:from>
    <cdr:to>
      <cdr:x>0.93925</cdr:x>
      <cdr:y>0.4445</cdr:y>
    </cdr:to>
    <cdr:sp>
      <cdr:nvSpPr>
        <cdr:cNvPr id="3" name="Line 5"/>
        <cdr:cNvSpPr>
          <a:spLocks/>
        </cdr:cNvSpPr>
      </cdr:nvSpPr>
      <cdr:spPr>
        <a:xfrm>
          <a:off x="4610100" y="685800"/>
          <a:ext cx="171450" cy="809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</cdr:x>
      <cdr:y>0.9515</cdr:y>
    </cdr:from>
    <cdr:to>
      <cdr:x>0.456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11a66da-87fe-4c92-b6e6-21a63650df18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219075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095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0.75475</cdr:x>
      <cdr:y>0.2885</cdr:y>
    </cdr:from>
    <cdr:to>
      <cdr:x>0.77025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62400" y="9715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924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-0.00975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457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c0d8c43-7675-48c9-ba1b-00ec80bdbccf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76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57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2</xdr:row>
      <xdr:rowOff>57150</xdr:rowOff>
    </xdr:from>
    <xdr:to>
      <xdr:col>8</xdr:col>
      <xdr:colOff>28575</xdr:colOff>
      <xdr:row>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81400" y="381000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</a:t>
          </a:r>
        </a:p>
      </xdr:txBody>
    </xdr:sp>
    <xdr:clientData fLocksWithSheet="0" fPrintsWithSheet="0"/>
  </xdr:twoCellAnchor>
  <xdr:twoCellAnchor>
    <xdr:from>
      <xdr:col>7</xdr:col>
      <xdr:colOff>66675</xdr:colOff>
      <xdr:row>3</xdr:row>
      <xdr:rowOff>66675</xdr:rowOff>
    </xdr:from>
    <xdr:to>
      <xdr:col>8</xdr:col>
      <xdr:colOff>19050</xdr:colOff>
      <xdr:row>3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333875" y="552450"/>
          <a:ext cx="5619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0.20675</cdr:y>
    </cdr:from>
    <cdr:to>
      <cdr:x>0.8555</cdr:x>
      <cdr:y>0.2655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267200" y="76200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0.9585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543300"/>
          <a:ext cx="3219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-0.00775</cdr:x>
      <cdr:y>0.94975</cdr:y>
    </cdr:from>
    <cdr:to>
      <cdr:x>0.466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51472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821f49d-a55f-4159-8c73-77a0b9e6ec9b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457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486025" y="3305175"/>
          <a:ext cx="2857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</cdr:x>
      <cdr:y>0.19825</cdr:y>
    </cdr:from>
    <cdr:to>
      <cdr:x>0.9345</cdr:x>
      <cdr:y>0.41775</cdr:y>
    </cdr:to>
    <cdr:sp>
      <cdr:nvSpPr>
        <cdr:cNvPr id="2" name="Line 5"/>
        <cdr:cNvSpPr>
          <a:spLocks/>
        </cdr:cNvSpPr>
      </cdr:nvSpPr>
      <cdr:spPr>
        <a:xfrm>
          <a:off x="4867275" y="666750"/>
          <a:ext cx="762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466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9ac443-1fe2-4a3c-9e5c-56ab073c4f48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  <cdr:relSizeAnchor xmlns:cdr="http://schemas.openxmlformats.org/drawingml/2006/chartDrawing">
    <cdr:from>
      <cdr:x>0.43775</cdr:x>
      <cdr:y>0.06975</cdr:y>
    </cdr:from>
    <cdr:to>
      <cdr:x>0.932</cdr:x>
      <cdr:y>0.19125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228600"/>
          <a:ext cx="26193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USDA estimated yield of 46.6 bu/A and USDA estimated 47.4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b38653b-b66e-4ed6-90d4-7db05876d8d1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2022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0.25</cdr:y>
    </cdr:from>
    <cdr:to>
      <cdr:x>0.96925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191000" y="847725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95550" y="3257550"/>
          <a:ext cx="2952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0.91275</cdr:x>
      <cdr:y>0.3015</cdr:y>
    </cdr:from>
    <cdr:to>
      <cdr:x>0.93575</cdr:x>
      <cdr:y>0.568</cdr:y>
    </cdr:to>
    <cdr:sp>
      <cdr:nvSpPr>
        <cdr:cNvPr id="3" name="Line 5"/>
        <cdr:cNvSpPr>
          <a:spLocks/>
        </cdr:cNvSpPr>
      </cdr:nvSpPr>
      <cdr:spPr>
        <a:xfrm>
          <a:off x="4924425" y="1019175"/>
          <a:ext cx="1238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533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d330169-de7d-42db-b577-2c0a042c5f15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0.9405</cdr:x>
      <cdr:y>0.12875</cdr:y>
    </cdr:from>
    <cdr:to>
      <cdr:x>0.97025</cdr:x>
      <cdr:y>0.2095</cdr:y>
    </cdr:to>
    <cdr:sp>
      <cdr:nvSpPr>
        <cdr:cNvPr id="3" name="Line 5"/>
        <cdr:cNvSpPr>
          <a:spLocks/>
        </cdr:cNvSpPr>
      </cdr:nvSpPr>
      <cdr:spPr>
        <a:xfrm>
          <a:off x="4581525" y="4286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e16b71ae-525d-4eef-b0d9-4cd0735483c4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419350" y="3305175"/>
          <a:ext cx="29051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-0.00975</cdr:x>
      <cdr:y>0.93125</cdr:y>
    </cdr:from>
    <cdr:to>
      <cdr:x>0.45225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438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dbfe6cd-ce4e-4252-a58f-03d0940bae1b}" type="TxLink">
            <a:rPr lang="en-US" cap="none" sz="1100" b="1" i="0" u="none" baseline="0">
              <a:solidFill>
                <a:srgbClr val="000000"/>
              </a:solidFill>
            </a:rPr>
            <a:t>Source:  USDA WASDE Report 7.12.22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Z4" sqref="AZ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2" width="9.140625" style="4" customWidth="1"/>
    <col min="53" max="16384" width="9.7109375" style="4" customWidth="1"/>
  </cols>
  <sheetData>
    <row r="1" spans="2:24" ht="12.75">
      <c r="B1" s="77" t="s">
        <v>141</v>
      </c>
      <c r="C1" s="2"/>
      <c r="D1" s="2"/>
      <c r="X1" s="5"/>
    </row>
    <row r="2" spans="2:3" ht="12.75">
      <c r="B2" s="70" t="s">
        <v>140</v>
      </c>
      <c r="C2" s="70"/>
    </row>
    <row r="3" spans="2:51" ht="12.75">
      <c r="B3" s="15" t="str">
        <f>'Wheat Annual Balance Sheet'!B2&amp;" "&amp;"&amp; K-State Ag. Econ. Dept."</f>
        <v>Source:  USDA WASDE Report 7.12.22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71" t="s">
        <v>127</v>
      </c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7">
        <v>21</v>
      </c>
      <c r="AZ5" s="98">
        <v>22</v>
      </c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7" t="s">
        <v>138</v>
      </c>
      <c r="AZ6" s="106" t="s">
        <v>139</v>
      </c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2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44.5</v>
      </c>
      <c r="AY8" s="87">
        <v>46.7</v>
      </c>
      <c r="AZ8" s="88">
        <v>47.1</v>
      </c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36.8</v>
      </c>
      <c r="AY9" s="103">
        <v>37.2</v>
      </c>
      <c r="AZ9" s="99">
        <v>37.6</v>
      </c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103">
        <v>44.3</v>
      </c>
      <c r="AZ10" s="99">
        <v>47.3</v>
      </c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59">
        <f>AX9/AX8</f>
        <v>0.8269662921348314</v>
      </c>
      <c r="AY11" s="59">
        <f>AY9/AY8</f>
        <v>0.7965738758029979</v>
      </c>
      <c r="AZ11" s="73">
        <f>AZ9/AZ8</f>
        <v>0.7983014861995754</v>
      </c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1828</v>
      </c>
      <c r="AY12" s="61">
        <v>1646</v>
      </c>
      <c r="AZ12" s="74">
        <v>1781</v>
      </c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4">
        <f>AX28</f>
        <v>845</v>
      </c>
      <c r="AZ13" s="85">
        <f>AY28</f>
        <v>660</v>
      </c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104</v>
      </c>
      <c r="AX14" s="84">
        <v>100</v>
      </c>
      <c r="AY14" s="84">
        <v>95</v>
      </c>
      <c r="AZ14" s="85">
        <v>110</v>
      </c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3116</v>
      </c>
      <c r="AX15" s="61">
        <v>2957</v>
      </c>
      <c r="AY15" s="61">
        <v>2586</v>
      </c>
      <c r="AZ15" s="74">
        <v>2551</v>
      </c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74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62</v>
      </c>
      <c r="AX17" s="84">
        <v>64</v>
      </c>
      <c r="AY17" s="84">
        <v>60</v>
      </c>
      <c r="AZ17" s="85">
        <v>68</v>
      </c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961</v>
      </c>
      <c r="AY18" s="84">
        <v>962</v>
      </c>
      <c r="AZ18" s="85">
        <v>964</v>
      </c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95</v>
      </c>
      <c r="AX19" s="84">
        <v>95</v>
      </c>
      <c r="AY19" s="84">
        <v>100</v>
      </c>
      <c r="AZ19" s="85">
        <v>80</v>
      </c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1118</v>
      </c>
      <c r="AX20" s="61">
        <v>1120</v>
      </c>
      <c r="AY20" s="61">
        <v>1122</v>
      </c>
      <c r="AZ20" s="74">
        <v>1112</v>
      </c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4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969</v>
      </c>
      <c r="AX22" s="84">
        <v>992</v>
      </c>
      <c r="AY22" s="84">
        <v>804</v>
      </c>
      <c r="AZ22" s="85">
        <v>800</v>
      </c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4"/>
      <c r="AZ23" s="85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969</v>
      </c>
      <c r="AX24" s="61">
        <f>SUM(AX22:AX23)</f>
        <v>992</v>
      </c>
      <c r="AY24" s="61">
        <f>SUM(AY22:AY23)</f>
        <v>804</v>
      </c>
      <c r="AZ24" s="74">
        <f>SUM(AZ22:AZ23)</f>
        <v>800</v>
      </c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74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2087</v>
      </c>
      <c r="AX26" s="61">
        <v>2111</v>
      </c>
      <c r="AY26" s="61">
        <v>1926</v>
      </c>
      <c r="AZ26" s="74">
        <v>1912</v>
      </c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74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845</v>
      </c>
      <c r="AY28" s="84">
        <v>660</v>
      </c>
      <c r="AZ28" s="85">
        <v>639</v>
      </c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4"/>
      <c r="AY29" s="84"/>
      <c r="AZ29" s="85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5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4"/>
      <c r="AZ31" s="85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4"/>
      <c r="AZ32" s="85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0.492573071394346</v>
      </c>
      <c r="AX34" s="109">
        <f>AX28/AX26</f>
        <v>0.40028422548555187</v>
      </c>
      <c r="AY34" s="109">
        <f>AY28/AY26</f>
        <v>0.3426791277258567</v>
      </c>
      <c r="AZ34" s="109">
        <f>AZ28/AZ26</f>
        <v>0.3342050209205021</v>
      </c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7.63</v>
      </c>
      <c r="AZ36" s="89">
        <v>10.5</v>
      </c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138</v>
      </c>
      <c r="AZ45" s="12" t="s">
        <v>139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>
        <v>23.8</v>
      </c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3" sqref="C53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104</v>
      </c>
      <c r="J50" s="45">
        <f>'Wheat Annual Balance Sheet'!$AW$15</f>
        <v>3116</v>
      </c>
      <c r="K50" s="45">
        <f>'Wheat Annual Balance Sheet'!$AW$17</f>
        <v>62</v>
      </c>
      <c r="L50" s="45">
        <f>'Wheat Annual Balance Sheet'!$AW$18</f>
        <v>962</v>
      </c>
      <c r="M50" s="45">
        <f>'Wheat Annual Balance Sheet'!$AW$19</f>
        <v>95</v>
      </c>
      <c r="N50" s="45">
        <f>'Wheat Annual Balance Sheet'!$AW$20</f>
        <v>1118</v>
      </c>
      <c r="O50" s="45">
        <f>'Wheat Annual Balance Sheet'!$AW$22</f>
        <v>969</v>
      </c>
      <c r="P50" s="45">
        <f>'Wheat Annual Balance Sheet'!$AW$23</f>
        <v>0</v>
      </c>
      <c r="Q50" s="45">
        <f>'Wheat Annual Balance Sheet'!$AW$24</f>
        <v>969</v>
      </c>
      <c r="R50" s="45">
        <f>'Wheat Annual Balance Sheet'!$AW$26</f>
        <v>2087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0.492573071394346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44.5</v>
      </c>
      <c r="D51" s="44">
        <f>'Wheat Annual Balance Sheet'!$AX$9</f>
        <v>36.8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1828</v>
      </c>
      <c r="H51" s="45">
        <f>'Wheat Annual Balance Sheet'!$AX$13</f>
        <v>1028</v>
      </c>
      <c r="I51" s="45">
        <f>'Wheat Annual Balance Sheet'!$AX$14</f>
        <v>100</v>
      </c>
      <c r="J51" s="45">
        <f>'Wheat Annual Balance Sheet'!$AX$15</f>
        <v>2957</v>
      </c>
      <c r="K51" s="45">
        <f>'Wheat Annual Balance Sheet'!$AX$17</f>
        <v>64</v>
      </c>
      <c r="L51" s="45">
        <f>'Wheat Annual Balance Sheet'!$AX$18</f>
        <v>961</v>
      </c>
      <c r="M51" s="45">
        <f>'Wheat Annual Balance Sheet'!$AX$19</f>
        <v>95</v>
      </c>
      <c r="N51" s="45">
        <f>'Wheat Annual Balance Sheet'!$AX$20</f>
        <v>1120</v>
      </c>
      <c r="O51" s="45">
        <f>'Wheat Annual Balance Sheet'!$AX$22</f>
        <v>992</v>
      </c>
      <c r="P51" s="45">
        <f>'Wheat Annual Balance Sheet'!$AX$23</f>
        <v>0</v>
      </c>
      <c r="Q51" s="45">
        <f>'Wheat Annual Balance Sheet'!$AX$24</f>
        <v>992</v>
      </c>
      <c r="R51" s="45">
        <f>'Wheat Annual Balance Sheet'!$AX$26</f>
        <v>2111</v>
      </c>
      <c r="S51" s="45">
        <f>'Wheat Annual Balance Sheet'!$AX$28</f>
        <v>845</v>
      </c>
      <c r="T51" s="45"/>
      <c r="U51" s="45"/>
      <c r="V51" s="45"/>
      <c r="W51" s="45"/>
      <c r="X51" s="46">
        <f>'Wheat Annual Balance Sheet'!$AX$34</f>
        <v>0.40028422548555187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5">
        <v>21</v>
      </c>
      <c r="C52" s="44">
        <f>'Wheat Annual Balance Sheet'!$AY$8</f>
        <v>46.7</v>
      </c>
      <c r="D52" s="44">
        <f>'Wheat Annual Balance Sheet'!$AY$9</f>
        <v>37.2</v>
      </c>
      <c r="E52" s="44">
        <f>'Wheat Annual Balance Sheet'!$AY$47</f>
        <v>22.3</v>
      </c>
      <c r="F52" s="44">
        <f>'Wheat Annual Balance Sheet'!$AY$10</f>
        <v>44.3</v>
      </c>
      <c r="G52" s="45">
        <f>'Wheat Annual Balance Sheet'!$AY$12</f>
        <v>1646</v>
      </c>
      <c r="H52" s="45">
        <f>'Wheat Annual Balance Sheet'!$AY$13</f>
        <v>845</v>
      </c>
      <c r="I52" s="45">
        <f>'Wheat Annual Balance Sheet'!$AY$14</f>
        <v>95</v>
      </c>
      <c r="J52" s="45">
        <f>'Wheat Annual Balance Sheet'!$AY$15</f>
        <v>2586</v>
      </c>
      <c r="K52" s="45">
        <f>'Wheat Annual Balance Sheet'!$AY$17</f>
        <v>60</v>
      </c>
      <c r="L52" s="45">
        <f>'Wheat Annual Balance Sheet'!$AY$18</f>
        <v>962</v>
      </c>
      <c r="M52" s="45">
        <f>'Wheat Annual Balance Sheet'!$AY$19</f>
        <v>100</v>
      </c>
      <c r="N52" s="45">
        <f>'Wheat Annual Balance Sheet'!$AY$20</f>
        <v>1122</v>
      </c>
      <c r="O52" s="45">
        <f>'Wheat Annual Balance Sheet'!$AY$22</f>
        <v>804</v>
      </c>
      <c r="P52" s="45">
        <f>'Wheat Annual Balance Sheet'!$AY$23</f>
        <v>0</v>
      </c>
      <c r="Q52" s="45">
        <f>'Wheat Annual Balance Sheet'!$AY$24</f>
        <v>804</v>
      </c>
      <c r="R52" s="45">
        <f>'Wheat Annual Balance Sheet'!$AY$26</f>
        <v>1926</v>
      </c>
      <c r="S52" s="45">
        <f>'Wheat Annual Balance Sheet'!$AY$28</f>
        <v>660</v>
      </c>
      <c r="T52" s="45"/>
      <c r="U52" s="45"/>
      <c r="V52" s="45"/>
      <c r="W52" s="45"/>
      <c r="X52" s="46">
        <f>'Wheat Annual Balance Sheet'!$AY$34</f>
        <v>0.3426791277258567</v>
      </c>
      <c r="Y52" s="47">
        <f>'Wheat Annual Balance Sheet'!$AY$36</f>
        <v>7.63</v>
      </c>
      <c r="Z52" s="47">
        <f>'Wheat Annual Balance Sheet'!$AY$37</f>
        <v>0</v>
      </c>
      <c r="AA52" s="47">
        <f>'Wheat Annual Balance Sheet'!$AY$38</f>
        <v>0</v>
      </c>
      <c r="AB52" s="48">
        <f>'Wheat Annual Balance Sheet'!$AY$39</f>
        <v>0</v>
      </c>
      <c r="AC52" s="47">
        <f>$AI$104+($AI$105*AD52)</f>
        <v>47.632327994315574</v>
      </c>
      <c r="AD52" s="49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2:42" ht="14.25">
      <c r="B53" s="104">
        <v>22</v>
      </c>
      <c r="C53" s="50">
        <f>'Wheat Annual Balance Sheet'!$AZ$8</f>
        <v>47.1</v>
      </c>
      <c r="D53" s="50">
        <f>'Wheat Annual Balance Sheet'!$AZ$9</f>
        <v>37.6</v>
      </c>
      <c r="E53" s="50">
        <f>'Wheat Annual Balance Sheet'!$AZ$47</f>
        <v>23.8</v>
      </c>
      <c r="F53" s="50">
        <f>'Wheat Annual Balance Sheet'!$AZ$10</f>
        <v>47.3</v>
      </c>
      <c r="G53" s="51">
        <f>'Wheat Annual Balance Sheet'!$AZ$12</f>
        <v>1781</v>
      </c>
      <c r="H53" s="51">
        <f>'Wheat Annual Balance Sheet'!$AZ$13</f>
        <v>660</v>
      </c>
      <c r="I53" s="51">
        <f>'Wheat Annual Balance Sheet'!$AZ$14</f>
        <v>110</v>
      </c>
      <c r="J53" s="51">
        <f>'Wheat Annual Balance Sheet'!$AZ$15</f>
        <v>2551</v>
      </c>
      <c r="K53" s="51">
        <f>'Wheat Annual Balance Sheet'!$AZ$17</f>
        <v>68</v>
      </c>
      <c r="L53" s="51">
        <f>'Wheat Annual Balance Sheet'!$AZ$18</f>
        <v>964</v>
      </c>
      <c r="M53" s="51">
        <f>'Wheat Annual Balance Sheet'!$AZ$19</f>
        <v>80</v>
      </c>
      <c r="N53" s="51">
        <f>'Wheat Annual Balance Sheet'!$AZ$20</f>
        <v>1112</v>
      </c>
      <c r="O53" s="51">
        <f>'Wheat Annual Balance Sheet'!$AZ$22</f>
        <v>800</v>
      </c>
      <c r="P53" s="51">
        <f>'Wheat Annual Balance Sheet'!$AZ$23</f>
        <v>0</v>
      </c>
      <c r="Q53" s="51">
        <f>'Wheat Annual Balance Sheet'!$AZ$24</f>
        <v>800</v>
      </c>
      <c r="R53" s="51">
        <f>'Wheat Annual Balance Sheet'!$AZ$26</f>
        <v>1912</v>
      </c>
      <c r="S53" s="51">
        <f>'Wheat Annual Balance Sheet'!$AZ$28</f>
        <v>639</v>
      </c>
      <c r="T53" s="51"/>
      <c r="U53" s="51"/>
      <c r="V53" s="51"/>
      <c r="W53" s="51"/>
      <c r="X53" s="52">
        <f>'Wheat Annual Balance Sheet'!$AZ$34</f>
        <v>0.3342050209205021</v>
      </c>
      <c r="Y53" s="53">
        <f>'Wheat Annual Balance Sheet'!$AZ$36</f>
        <v>10.5</v>
      </c>
      <c r="Z53" s="53">
        <f>'Wheat Annual Balance Sheet'!$AZ$37</f>
        <v>0</v>
      </c>
      <c r="AA53" s="53">
        <f>'Wheat Annual Balance Sheet'!$AZ$38</f>
        <v>0</v>
      </c>
      <c r="AB53" s="54">
        <f>'Wheat Annual Balance Sheet'!$AZ$39</f>
        <v>0</v>
      </c>
      <c r="AC53" s="53">
        <f>$AI$104+($AI$105*AD53)</f>
        <v>47.98062250322482</v>
      </c>
      <c r="AD53" s="55">
        <v>2022</v>
      </c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2022-07-20T19:19:14Z</dcterms:modified>
  <cp:category/>
  <cp:version/>
  <cp:contentType/>
  <cp:contentStatus/>
</cp:coreProperties>
</file>