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<sst xmlns="http://schemas.openxmlformats.org/spreadsheetml/2006/main" count="380" uniqueCount="143">
  <si>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</si>
  <si>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</si>
  <si>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</si>
  <si>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</si>
  <si>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</si>
  <si>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</si>
  <si>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</si>
  <si>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</si>
  <si>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</si>
  <si>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</si>
  <si>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</si>
  <si>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</si>
  <si>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</si>
  <si>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</si>
  <si>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</si>
  <si>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</si>
  <si>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</si>
  <si>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</si>
  <si>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</si>
  <si>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</si>
  <si>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</si>
  <si>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</si>
  <si>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</si>
  <si>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</si>
  <si>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</si>
  <si>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</si>
  <si>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</si>
  <si>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</si>
  <si>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</si>
  <si>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</si>
  <si>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</si>
  <si>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</si>
  <si>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</si>
  <si>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</si>
  <si>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</si>
  <si>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</si>
  <si>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</si>
  <si>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</si>
  <si>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</si>
  <si>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</si>
  <si>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</si>
  <si>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</si>
  <si>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</si>
  <si>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</si>
  <si>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</si>
  <si>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</si>
  <si>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</si>
  <si>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</si>
  <si>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</si>
  <si>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</si>
  <si>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</si>
  <si>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</si>
  <si>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</si>
  <si>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</si>
  <si>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</si>
  <si>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</si>
  <si>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</si>
  <si>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</si>
  <si>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</si>
  <si>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</si>
  <si>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</si>
  <si>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</si>
  <si>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</si>
  <si>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</si>
  <si>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</si>
  <si>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</si>
  <si>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</si>
  <si>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</si>
  <si>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</si>
  <si>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</si>
  <si>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</si>
  <si>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</si>
  <si>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</si>
  <si>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</si>
  <si>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</si>
  <si>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</si>
  <si>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</si>
  <si>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</si>
  <si>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</si>
  <si>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</si>
  <si>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</si>
  <si>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</si>
  <si>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</si>
  <si>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</si>
  <si>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</si>
  <si>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</si>
  <si>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</si>
  <si>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</si>
  <si>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</si>
  <si>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</si>
  <si>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</si>
  <si>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</si>
  <si>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</si>
  <si>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</si>
  <si>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</si>
  <si>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</si>
  <si>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</si>
  <si>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</si>
  <si>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</si>
  <si>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</si>
  <si>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</si>
  <si>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</si>
  <si>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</si>
  <si>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</si>
  <si>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</si>
  <si>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</si>
  <si>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</si>
  <si>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</si>
  <si>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</si>
  <si>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</si>
  <si>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</si>
  <si>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</si>
  <si>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</si>
  <si>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</si>
  <si>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</si>
  <si>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</si>
  <si>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</si>
  <si>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</si>
  <si>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</si>
  <si>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</si>
  <si>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</si>
  <si>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</si>
  <si>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</si>
  <si>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</si>
  <si>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</si>
  <si>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</si>
  <si>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</si>
  <si>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</si>
  <si>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</si>
  <si>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</si>
  <si>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</si>
  <si>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</si>
  <si>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</si>
  <si>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</si>
  <si>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</si>
  <si>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</si>
  <si>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</si>
  <si>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</si>
  <si>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</si>
  <si>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</si>
  <si>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</si>
  <si>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Updated 6.9.23</t>
  </si>
  <si>
    <t>Source:  USDA WASDE Report 6.9.23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</si>
</sst>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5.9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Sheet'!$X$4:$X$54</c:f>
              <c:numCache>
                <c:ptCount val="51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0.3697033898305085</c:v>
                </c:pt>
                <c:pt idx="49">
                  <c:v>0.31893333333333335</c:v>
                </c:pt>
                <c:pt idx="50">
                  <c:v>0.30593358737071313</c:v>
                </c:pt>
              </c:numCache>
            </c:numRef>
          </c:val>
        </c:ser>
        <c:axId val="3778960"/>
        <c:axId val="34010641"/>
      </c:barChart>
      <c:catAx>
        <c:axId val="3778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 val="autoZero"/>
        <c:auto val="1"/>
        <c:lblOffset val="100"/>
        <c:tickLblSkip val="3"/>
        <c:noMultiLvlLbl val="0"/>
      </c:catAx>
      <c:valAx>
        <c:axId val="34010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Sheet'!$Y$4:$Y$54</c:f>
              <c:numCache>
                <c:ptCount val="51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8.85</c:v>
                </c:pt>
                <c:pt idx="50">
                  <c:v>7.7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auto val="0"/>
        <c:lblOffset val="100"/>
        <c:tickLblSkip val="3"/>
        <c:tickMarkSkip val="2"/>
        <c:noMultiLvlLbl val="0"/>
      </c:catAx>
      <c:valAx>
        <c:axId val="34816699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Sheet'!$X$4:$X$54</c:f>
              <c:numCache>
                <c:ptCount val="51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0.3697033898305085</c:v>
                </c:pt>
                <c:pt idx="49">
                  <c:v>0.31893333333333335</c:v>
                </c:pt>
                <c:pt idx="50">
                  <c:v>0.30593358737071313</c:v>
                </c:pt>
              </c:numCache>
            </c:numRef>
          </c:val>
        </c:ser>
        <c:axId val="44914836"/>
        <c:axId val="1580341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Sheet'!$Y$4:$Y$54</c:f>
              <c:numCache>
                <c:ptCount val="51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8.85</c:v>
                </c:pt>
                <c:pt idx="50">
                  <c:v>7.7</c:v>
                </c:pt>
              </c:numCache>
            </c:numRef>
          </c:val>
          <c:smooth val="0"/>
        </c:ser>
        <c:axId val="14223070"/>
        <c:axId val="60898767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0341"/>
        <c:crosses val="autoZero"/>
        <c:auto val="0"/>
        <c:lblOffset val="100"/>
        <c:tickLblSkip val="3"/>
        <c:tickMarkSkip val="2"/>
        <c:noMultiLvlLbl val="0"/>
      </c:catAx>
      <c:valAx>
        <c:axId val="158034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14836"/>
        <c:crossesAt val="1"/>
        <c:crossBetween val="between"/>
        <c:dispUnits/>
        <c:minorUnit val="0.05"/>
      </c:valAx>
      <c:catAx>
        <c:axId val="14223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8767"/>
        <c:crosses val="autoZero"/>
        <c:auto val="0"/>
        <c:lblOffset val="100"/>
        <c:tickLblSkip val="1"/>
        <c:noMultiLvlLbl val="0"/>
      </c:catAx>
      <c:valAx>
        <c:axId val="60898767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2307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Sheet'!$G$4:$G$54</c:f>
              <c:numCache>
                <c:ptCount val="51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1650</c:v>
                </c:pt>
                <c:pt idx="50">
                  <c:v>1665</c:v>
                </c:pt>
              </c:numCache>
            </c:numRef>
          </c:val>
        </c:ser>
        <c:axId val="11217992"/>
        <c:axId val="33853065"/>
      </c:bar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 val="autoZero"/>
        <c:auto val="0"/>
        <c:lblOffset val="100"/>
        <c:tickLblSkip val="3"/>
        <c:tickMarkSkip val="2"/>
        <c:noMultiLvlLbl val="0"/>
      </c:catAx>
      <c:valAx>
        <c:axId val="33853065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Sheet'!$N$4:$N$54</c:f>
              <c:numCache>
                <c:ptCount val="51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1117</c:v>
                </c:pt>
                <c:pt idx="48">
                  <c:v>1088</c:v>
                </c:pt>
                <c:pt idx="49">
                  <c:v>1100</c:v>
                </c:pt>
                <c:pt idx="50">
                  <c:v>1112</c:v>
                </c:pt>
              </c:numCache>
            </c:numRef>
          </c:val>
        </c:ser>
        <c:axId val="37660314"/>
        <c:axId val="3398507"/>
      </c:barChart>
      <c:catAx>
        <c:axId val="3766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 val="autoZero"/>
        <c:auto val="1"/>
        <c:lblOffset val="100"/>
        <c:tickLblSkip val="3"/>
        <c:noMultiLvlLbl val="0"/>
      </c:catAx>
      <c:valAx>
        <c:axId val="3398507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Sheet'!$M$4:$M$54</c:f>
              <c:numCache>
                <c:ptCount val="51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93</c:v>
                </c:pt>
                <c:pt idx="48">
                  <c:v>59</c:v>
                </c:pt>
                <c:pt idx="49">
                  <c:v>55</c:v>
                </c:pt>
                <c:pt idx="50">
                  <c:v>70</c:v>
                </c:pt>
              </c:numCache>
            </c:numRef>
          </c:val>
        </c:ser>
        <c:axId val="30586564"/>
        <c:axId val="6843621"/>
      </c:bar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843621"/>
        <c:crosses val="autoZero"/>
        <c:auto val="1"/>
        <c:lblOffset val="100"/>
        <c:tickLblSkip val="3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5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Sheet'!$L$4:$L$54</c:f>
              <c:numCache>
                <c:ptCount val="51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972</c:v>
                </c:pt>
                <c:pt idx="49">
                  <c:v>975</c:v>
                </c:pt>
                <c:pt idx="50">
                  <c:v>977</c:v>
                </c:pt>
              </c:numCache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1"/>
        <c:lblOffset val="100"/>
        <c:tickLblSkip val="3"/>
        <c:noMultiLvlLbl val="0"/>
      </c:catAx>
      <c:valAx>
        <c:axId val="17462399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592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Winter Wheat Planted Acreage</a:t>
            </a:r>
          </a:p>
        </c:rich>
      </c:tx>
      <c:layout>
        <c:manualLayout>
          <c:xMode val="factor"/>
          <c:yMode val="factor"/>
          <c:x val="0.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5"/>
          <c:y val="0.06875"/>
          <c:w val="0.851"/>
          <c:h val="0.808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Sheet'!$E$4:$E$54</c:f>
              <c:numCache>
                <c:ptCount val="51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  <c:pt idx="50">
                  <c:v>25.3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68185"/>
        <c:crosses val="autoZero"/>
        <c:auto val="0"/>
        <c:lblOffset val="100"/>
        <c:tickLblSkip val="3"/>
        <c:tickMarkSkip val="2"/>
        <c:noMultiLvlLbl val="0"/>
      </c:catAx>
      <c:valAx>
        <c:axId val="5168185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94386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Sheet'!$F$4:$F$54</c:f>
              <c:numCache>
                <c:ptCount val="51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46.5</c:v>
                </c:pt>
                <c:pt idx="50">
                  <c:v>44.9</c:v>
                </c:pt>
              </c:numCache>
            </c:numRef>
          </c:val>
        </c:ser>
        <c:axId val="46513666"/>
        <c:axId val="15969811"/>
      </c:bar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0"/>
        <c:lblOffset val="100"/>
        <c:tickLblSkip val="3"/>
        <c:tickMarkSkip val="2"/>
        <c:noMultiLvlLbl val="0"/>
      </c:catAx>
      <c:valAx>
        <c:axId val="1596981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Sheet'!$C$4:$C$54</c:f>
              <c:numCache>
                <c:ptCount val="51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45.7</c:v>
                </c:pt>
                <c:pt idx="50">
                  <c:v>49.9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285"/>
        <c:crosses val="autoZero"/>
        <c:auto val="0"/>
        <c:lblOffset val="100"/>
        <c:tickLblSkip val="3"/>
        <c:tickMarkSkip val="2"/>
        <c:noMultiLvlLbl val="0"/>
      </c:catAx>
      <c:valAx>
        <c:axId val="1848628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Sheet'!$J$4:$J$54</c:f>
              <c:numCache>
                <c:ptCount val="51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2956</c:v>
                </c:pt>
                <c:pt idx="48">
                  <c:v>2587</c:v>
                </c:pt>
                <c:pt idx="49">
                  <c:v>2473</c:v>
                </c:pt>
                <c:pt idx="50">
                  <c:v>2399</c:v>
                </c:pt>
              </c:numCache>
            </c:numRef>
          </c:val>
        </c:ser>
        <c:axId val="32158838"/>
        <c:axId val="20994087"/>
      </c:bar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 val="autoZero"/>
        <c:auto val="0"/>
        <c:lblOffset val="100"/>
        <c:tickLblSkip val="3"/>
        <c:tickMarkSkip val="2"/>
        <c:noMultiLvlLbl val="0"/>
      </c:catAx>
      <c:valAx>
        <c:axId val="209940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Sheet'!$B$4:$B$54</c:f>
              <c:strCache>
                <c:ptCount val="51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</c:strCache>
            </c:strRef>
          </c:cat>
          <c:val>
            <c:numRef>
              <c:f>'Annual Sheet'!$Q$4:$Q$54</c:f>
              <c:numCache>
                <c:ptCount val="51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994</c:v>
                </c:pt>
                <c:pt idx="48">
                  <c:v>800</c:v>
                </c:pt>
                <c:pt idx="49">
                  <c:v>775</c:v>
                </c:pt>
                <c:pt idx="50">
                  <c:v>725</c:v>
                </c:pt>
              </c:numCache>
            </c:numRef>
          </c:val>
        </c:ser>
        <c:axId val="54729056"/>
        <c:axId val="22799457"/>
      </c:bar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 val="autoZero"/>
        <c:auto val="0"/>
        <c:lblOffset val="100"/>
        <c:tickLblSkip val="3"/>
        <c:tickMarkSkip val="2"/>
        <c:noMultiLvlLbl val="0"/>
      </c:catAx>
      <c:valAx>
        <c:axId val="227994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 using USDA planted acreage estimate of 49.9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722b7c2-2137-4b88-8017-f2b9214477f9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561975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048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85725</xdr:colOff>
      <xdr:row>19</xdr:row>
      <xdr:rowOff>152400</xdr:rowOff>
    </xdr:from>
    <xdr:to>
      <xdr:col>9</xdr:col>
      <xdr:colOff>552450</xdr:colOff>
      <xdr:row>22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2289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based on USDA yield estimate of 44.7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0.94475</cdr:x>
      <cdr:y>0.25375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85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2e4a037-1561-4c3f-b394-0f579bd14131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8005b28-5b2e-4153-a10a-84f96d242fd4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USDA Estimate of 49.9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209550</xdr:colOff>
      <xdr:row>13</xdr:row>
      <xdr:rowOff>85725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00025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USDA estimated yield of 44.7 bu/A and USDA estimated 49.9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0.389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7a18936-1d74-46b8-b25a-a95c6ae77644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6985008-0133-4a68-bfa6-2a8a4c129232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3c13970-94e9-466d-976d-c3442e584fa1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</xdr:row>
      <xdr:rowOff>114300</xdr:rowOff>
    </xdr:from>
    <xdr:to>
      <xdr:col>7</xdr:col>
      <xdr:colOff>352425</xdr:colOff>
      <xdr:row>5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762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</a:t>
          </a:r>
        </a:p>
      </xdr:txBody>
    </xdr:sp>
    <xdr:clientData fLocksWithSheet="0" fPrintsWithSheet="0"/>
  </xdr:twoCellAnchor>
  <xdr:twoCellAnchor>
    <xdr:from>
      <xdr:col>6</xdr:col>
      <xdr:colOff>523875</xdr:colOff>
      <xdr:row>6</xdr:row>
      <xdr:rowOff>0</xdr:rowOff>
    </xdr:from>
    <xdr:to>
      <xdr:col>7</xdr:col>
      <xdr:colOff>476250</xdr:colOff>
      <xdr:row>6</xdr:row>
      <xdr:rowOff>85725</xdr:rowOff>
    </xdr:to>
    <xdr:sp>
      <xdr:nvSpPr>
        <xdr:cNvPr id="3" name="Line 5"/>
        <xdr:cNvSpPr>
          <a:spLocks/>
        </xdr:cNvSpPr>
      </xdr:nvSpPr>
      <xdr:spPr>
        <a:xfrm>
          <a:off x="4181475" y="971550"/>
          <a:ext cx="5619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e24359-0156-468e-94d0-9eef2952ed9d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0a9a6d3-b8f1-436a-be7c-9c7866e8c797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USDA estimated yield of 44.7 bu/A and USDA estimated 49.9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c6c1bd-ec07-490e-99f5-63b84f134297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0.939</cdr:x>
      <cdr:y>0.64875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42875" cy="1181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2acce87-bcc3-47df-b512-6b3b2f74dcb3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2023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71150678-dacc-473a-a4e7-d6a263ba9013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</cdr:x>
      <cdr:y>0.9725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762250" y="3590925"/>
          <a:ext cx="33337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0.44925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48050"/>
          <a:ext cx="2762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4a7e152-fa83-4662-b306-73d0b1d42bf5}" type="TxLink">
            <a:rPr lang="en-US" cap="none" sz="1100" b="1" i="0" u="none" baseline="0">
              <a:solidFill>
                <a:srgbClr val="000000"/>
              </a:solidFill>
            </a:rPr>
            <a:t>Source:  USDA WASDE Report 6.9.23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A4" sqref="BA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141</v>
      </c>
      <c r="C1" s="2"/>
      <c r="D1" s="2"/>
      <c r="X1" s="5"/>
    </row>
    <row r="2" spans="2:3" ht="12.75">
      <c r="B2" s="70" t="s">
        <v>142</v>
      </c>
      <c r="C2" s="70"/>
    </row>
    <row r="3" spans="2:51" ht="12.75">
      <c r="B3" s="15" t="str">
        <f>'Wheat Annual Balance Sheet'!B2&amp;" "&amp;"&amp; K-State Ag. Econ. Dept."</f>
        <v>Source:  USDA WASDE Report 6.9.23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71" t="s">
        <v>127</v>
      </c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7">
        <v>22</v>
      </c>
      <c r="BA5" s="98">
        <v>23</v>
      </c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7" t="s">
        <v>139</v>
      </c>
      <c r="BA6" s="106" t="s">
        <v>140</v>
      </c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2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7">
        <v>45.7</v>
      </c>
      <c r="BA8" s="88">
        <v>49.9</v>
      </c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37.1</v>
      </c>
      <c r="AZ9" s="103">
        <v>35.5</v>
      </c>
      <c r="BA9" s="99">
        <v>37.1</v>
      </c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103">
        <v>46.5</v>
      </c>
      <c r="BA10" s="99">
        <v>44.9</v>
      </c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0.7944325481798715</v>
      </c>
      <c r="AZ11" s="59">
        <f>AZ9/AZ8</f>
        <v>0.7768052516411378</v>
      </c>
      <c r="BA11" s="73">
        <f>BA9/BA8</f>
        <v>0.7434869739478959</v>
      </c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61">
        <v>1650</v>
      </c>
      <c r="BA12" s="74">
        <v>1665</v>
      </c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4">
        <v>698</v>
      </c>
      <c r="BA13" s="85">
        <v>598</v>
      </c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95</v>
      </c>
      <c r="AZ14" s="84">
        <v>125</v>
      </c>
      <c r="BA14" s="85">
        <v>135</v>
      </c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2956</v>
      </c>
      <c r="AY15" s="61">
        <v>2587</v>
      </c>
      <c r="AZ15" s="61">
        <v>2473</v>
      </c>
      <c r="BA15" s="74">
        <v>2399</v>
      </c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74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58</v>
      </c>
      <c r="AZ17" s="84">
        <v>70</v>
      </c>
      <c r="BA17" s="85">
        <v>65</v>
      </c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972</v>
      </c>
      <c r="AZ18" s="84">
        <v>975</v>
      </c>
      <c r="BA18" s="85">
        <v>977</v>
      </c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93</v>
      </c>
      <c r="AY19" s="84">
        <v>59</v>
      </c>
      <c r="AZ19" s="84">
        <v>55</v>
      </c>
      <c r="BA19" s="85">
        <v>70</v>
      </c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1117</v>
      </c>
      <c r="AY20" s="61">
        <v>1088</v>
      </c>
      <c r="AZ20" s="61">
        <v>1100</v>
      </c>
      <c r="BA20" s="74">
        <v>1112</v>
      </c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74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994</v>
      </c>
      <c r="AY22" s="84">
        <v>800</v>
      </c>
      <c r="AZ22" s="84">
        <v>775</v>
      </c>
      <c r="BA22" s="85">
        <v>725</v>
      </c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5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994</v>
      </c>
      <c r="AY24" s="61">
        <f>SUM(AY22:AY23)</f>
        <v>800</v>
      </c>
      <c r="AZ24" s="61">
        <f>SUM(AZ22:AZ23)</f>
        <v>775</v>
      </c>
      <c r="BA24" s="74">
        <f>SUM(BA22:BA23)</f>
        <v>725</v>
      </c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74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1888</v>
      </c>
      <c r="AZ26" s="61">
        <v>1875</v>
      </c>
      <c r="BA26" s="74">
        <v>1837</v>
      </c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74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698</v>
      </c>
      <c r="AZ28" s="84">
        <v>598</v>
      </c>
      <c r="BA28" s="85">
        <v>562</v>
      </c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4"/>
      <c r="BA29" s="85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5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4"/>
      <c r="BA31" s="85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4"/>
      <c r="BA32" s="85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0.3697033898305085</v>
      </c>
      <c r="AZ34" s="109">
        <f>AZ28/AZ26</f>
        <v>0.31893333333333335</v>
      </c>
      <c r="BA34" s="109">
        <f>BA28/BA26</f>
        <v>0.30593358737071313</v>
      </c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8.85</v>
      </c>
      <c r="BA36" s="89">
        <v>7.7</v>
      </c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2" t="s">
        <v>140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3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56">
        <v>25.3</v>
      </c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108"/>
  <sheetViews>
    <sheetView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4" sqref="C54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42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2956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93</v>
      </c>
      <c r="N51" s="45">
        <f>'Wheat Annual Balance Sheet'!$AX$20</f>
        <v>1117</v>
      </c>
      <c r="O51" s="45">
        <f>'Wheat Annual Balance Sheet'!$AX$22</f>
        <v>994</v>
      </c>
      <c r="P51" s="45">
        <f>'Wheat Annual Balance Sheet'!$AX$23</f>
        <v>0</v>
      </c>
      <c r="Q51" s="45">
        <f>'Wheat Annual Balance Sheet'!$AX$24</f>
        <v>994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37.1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95</v>
      </c>
      <c r="J52" s="45">
        <f>'Wheat Annual Balance Sheet'!$AY$15</f>
        <v>2587</v>
      </c>
      <c r="K52" s="45">
        <f>'Wheat Annual Balance Sheet'!$AY$17</f>
        <v>58</v>
      </c>
      <c r="L52" s="45">
        <f>'Wheat Annual Balance Sheet'!$AY$18</f>
        <v>972</v>
      </c>
      <c r="M52" s="45">
        <f>'Wheat Annual Balance Sheet'!$AY$19</f>
        <v>59</v>
      </c>
      <c r="N52" s="45">
        <f>'Wheat Annual Balance Sheet'!$AY$20</f>
        <v>1088</v>
      </c>
      <c r="O52" s="45">
        <f>'Wheat Annual Balance Sheet'!$AY$22</f>
        <v>800</v>
      </c>
      <c r="P52" s="45">
        <f>'Wheat Annual Balance Sheet'!$AY$23</f>
        <v>0</v>
      </c>
      <c r="Q52" s="45">
        <f>'Wheat Annual Balance Sheet'!$AY$24</f>
        <v>800</v>
      </c>
      <c r="R52" s="45">
        <f>'Wheat Annual Balance Sheet'!$AY$26</f>
        <v>1888</v>
      </c>
      <c r="S52" s="45">
        <f>'Wheat Annual Balance Sheet'!$AY$28</f>
        <v>698</v>
      </c>
      <c r="T52" s="45"/>
      <c r="U52" s="45"/>
      <c r="V52" s="45"/>
      <c r="W52" s="45"/>
      <c r="X52" s="46">
        <f>'Wheat Annual Balance Sheet'!$AY$34</f>
        <v>0.3697033898305085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5">
        <v>22</v>
      </c>
      <c r="C53" s="44">
        <f>'Wheat Annual Balance Sheet'!$AZ$8</f>
        <v>45.7</v>
      </c>
      <c r="D53" s="44">
        <f>'Wheat Annual Balance Sheet'!$AZ$9</f>
        <v>35.5</v>
      </c>
      <c r="E53" s="44">
        <f>'Wheat Annual Balance Sheet'!$AZ$47</f>
        <v>23.8</v>
      </c>
      <c r="F53" s="44">
        <f>'Wheat Annual Balance Sheet'!$AZ$10</f>
        <v>46.5</v>
      </c>
      <c r="G53" s="45">
        <f>'Wheat Annual Balance Sheet'!$AZ$12</f>
        <v>1650</v>
      </c>
      <c r="H53" s="45">
        <f>'Wheat Annual Balance Sheet'!$AZ$13</f>
        <v>698</v>
      </c>
      <c r="I53" s="45">
        <f>'Wheat Annual Balance Sheet'!$AZ$14</f>
        <v>125</v>
      </c>
      <c r="J53" s="45">
        <f>'Wheat Annual Balance Sheet'!$AZ$15</f>
        <v>2473</v>
      </c>
      <c r="K53" s="45">
        <f>'Wheat Annual Balance Sheet'!$AZ$17</f>
        <v>70</v>
      </c>
      <c r="L53" s="45">
        <f>'Wheat Annual Balance Sheet'!$AZ$18</f>
        <v>975</v>
      </c>
      <c r="M53" s="45">
        <f>'Wheat Annual Balance Sheet'!$AZ$19</f>
        <v>55</v>
      </c>
      <c r="N53" s="45">
        <f>'Wheat Annual Balance Sheet'!$AZ$20</f>
        <v>1100</v>
      </c>
      <c r="O53" s="45">
        <f>'Wheat Annual Balance Sheet'!$AZ$22</f>
        <v>775</v>
      </c>
      <c r="P53" s="45">
        <f>'Wheat Annual Balance Sheet'!$AZ$23</f>
        <v>0</v>
      </c>
      <c r="Q53" s="45">
        <f>'Wheat Annual Balance Sheet'!$AZ$24</f>
        <v>775</v>
      </c>
      <c r="R53" s="45">
        <f>'Wheat Annual Balance Sheet'!$AZ$26</f>
        <v>1875</v>
      </c>
      <c r="S53" s="45">
        <f>'Wheat Annual Balance Sheet'!$AZ$28</f>
        <v>598</v>
      </c>
      <c r="T53" s="45"/>
      <c r="U53" s="45"/>
      <c r="V53" s="45"/>
      <c r="W53" s="45"/>
      <c r="X53" s="46">
        <f>'Wheat Annual Balance Sheet'!$AZ$34</f>
        <v>0.31893333333333335</v>
      </c>
      <c r="Y53" s="47">
        <f>'Wheat Annual Balance Sheet'!$AZ$36</f>
        <v>8.85</v>
      </c>
      <c r="Z53" s="47">
        <f>'Wheat Annual Balance Sheet'!$AZ$37</f>
        <v>0</v>
      </c>
      <c r="AA53" s="47">
        <f>'Wheat Annual Balance Sheet'!$AZ$38</f>
        <v>0</v>
      </c>
      <c r="AB53" s="48">
        <f>'Wheat Annual Balance Sheet'!$AZ$39</f>
        <v>0</v>
      </c>
      <c r="AC53" s="47">
        <f>$AI$104+($AI$105*AD53)</f>
        <v>47.98062250322482</v>
      </c>
      <c r="AD53" s="49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2:42" ht="14.25">
      <c r="B54" s="104">
        <v>23</v>
      </c>
      <c r="C54" s="50">
        <f>'Wheat Annual Balance Sheet'!$BA$8</f>
        <v>49.9</v>
      </c>
      <c r="D54" s="50">
        <f>'Wheat Annual Balance Sheet'!$BA$9</f>
        <v>37.1</v>
      </c>
      <c r="E54" s="50">
        <f>'Wheat Annual Balance Sheet'!$BA$47</f>
        <v>25.3</v>
      </c>
      <c r="F54" s="50">
        <f>'Wheat Annual Balance Sheet'!$BA$10</f>
        <v>44.9</v>
      </c>
      <c r="G54" s="51">
        <f>'Wheat Annual Balance Sheet'!$BA$12</f>
        <v>1665</v>
      </c>
      <c r="H54" s="51">
        <f>'Wheat Annual Balance Sheet'!$BA$13</f>
        <v>598</v>
      </c>
      <c r="I54" s="51">
        <f>'Wheat Annual Balance Sheet'!$BA$14</f>
        <v>135</v>
      </c>
      <c r="J54" s="51">
        <f>'Wheat Annual Balance Sheet'!$BA$15</f>
        <v>2399</v>
      </c>
      <c r="K54" s="51">
        <f>'Wheat Annual Balance Sheet'!$BA$17</f>
        <v>65</v>
      </c>
      <c r="L54" s="51">
        <f>'Wheat Annual Balance Sheet'!$BA$18</f>
        <v>977</v>
      </c>
      <c r="M54" s="51">
        <f>'Wheat Annual Balance Sheet'!$BA$19</f>
        <v>70</v>
      </c>
      <c r="N54" s="51">
        <f>'Wheat Annual Balance Sheet'!$BA$20</f>
        <v>1112</v>
      </c>
      <c r="O54" s="51">
        <f>'Wheat Annual Balance Sheet'!$BA$22</f>
        <v>725</v>
      </c>
      <c r="P54" s="51">
        <f>'Wheat Annual Balance Sheet'!$BA$23</f>
        <v>0</v>
      </c>
      <c r="Q54" s="51">
        <f>'Wheat Annual Balance Sheet'!$BA$24</f>
        <v>725</v>
      </c>
      <c r="R54" s="51">
        <f>'Wheat Annual Balance Sheet'!$BA$26</f>
        <v>1837</v>
      </c>
      <c r="S54" s="51">
        <f>'Wheat Annual Balance Sheet'!$BA$28</f>
        <v>562</v>
      </c>
      <c r="T54" s="51"/>
      <c r="U54" s="51"/>
      <c r="V54" s="51"/>
      <c r="W54" s="51"/>
      <c r="X54" s="52">
        <f>'Wheat Annual Balance Sheet'!$BA$34</f>
        <v>0.30593358737071313</v>
      </c>
      <c r="Y54" s="53">
        <f>'Wheat Annual Balance Sheet'!$BA$36</f>
        <v>7.7</v>
      </c>
      <c r="Z54" s="53">
        <f>'Wheat Annual Balance Sheet'!$BA$37</f>
        <v>0</v>
      </c>
      <c r="AA54" s="53">
        <f>'Wheat Annual Balance Sheet'!$BA$38</f>
        <v>0</v>
      </c>
      <c r="AB54" s="54">
        <f>'Wheat Annual Balance Sheet'!$BA$39</f>
        <v>0</v>
      </c>
      <c r="AC54" s="53">
        <f>$AI$104+($AI$105*AD54)</f>
        <v>48.32891701213407</v>
      </c>
      <c r="AD54" s="55">
        <v>2023</v>
      </c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</cp:lastModifiedBy>
  <dcterms:created xsi:type="dcterms:W3CDTF">2004-04-28T19:44:33Z</dcterms:created>
  <dcterms:modified xsi:type="dcterms:W3CDTF">2023-06-09T20:08:50Z</dcterms:modified>
  <cp:category/>
  <cp:version/>
  <cp:contentType/>
  <cp:contentStatus/>
</cp:coreProperties>
</file>