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<sst xmlns="http://schemas.openxmlformats.org/spreadsheetml/2006/main" count="376" uniqueCount="141">
  <si>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</si>
  <si>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</si>
  <si>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</si>
  <si>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</si>
  <si>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</si>
  <si>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</si>
  <si>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</si>
  <si>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</si>
  <si>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</si>
  <si>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</si>
  <si>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</si>
  <si>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</si>
  <si>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</si>
  <si>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</si>
  <si>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</si>
  <si>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</si>
  <si>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</si>
  <si>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</si>
  <si>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</si>
  <si>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</si>
  <si>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</si>
  <si>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</si>
  <si>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</si>
  <si>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</si>
  <si>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</si>
  <si>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</si>
  <si>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</si>
  <si>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</si>
  <si>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</si>
  <si>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</si>
  <si>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</si>
  <si>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</si>
  <si>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</si>
  <si>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</si>
  <si>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</si>
  <si>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</si>
  <si>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</si>
  <si>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</si>
  <si>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</si>
  <si>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</si>
  <si>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</si>
  <si>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</si>
  <si>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</si>
  <si>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</si>
  <si>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</si>
  <si>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</si>
  <si>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</si>
  <si>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</si>
  <si>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</si>
  <si>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</si>
  <si>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</si>
  <si>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</si>
  <si>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</si>
  <si>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</si>
  <si>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</si>
  <si>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</si>
  <si>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</si>
  <si>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</si>
  <si>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</si>
  <si>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</si>
  <si>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</si>
  <si>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</si>
  <si>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</si>
  <si>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</si>
  <si>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</si>
  <si>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</si>
  <si>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</si>
  <si>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</si>
  <si>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</si>
  <si>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</si>
  <si>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</si>
  <si>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</si>
  <si>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</si>
  <si>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</si>
  <si>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</si>
  <si>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</si>
  <si>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</si>
  <si>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</si>
  <si>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</si>
  <si>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</si>
  <si>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</si>
  <si>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</si>
  <si>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</si>
  <si>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</si>
  <si>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</si>
  <si>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</si>
  <si>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</si>
  <si>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</si>
  <si>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</si>
  <si>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</si>
  <si>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</si>
  <si>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</si>
  <si>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</si>
  <si>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</si>
  <si>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</si>
  <si>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</si>
  <si>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</si>
  <si>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</si>
  <si>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</si>
  <si>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</si>
  <si>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</si>
  <si>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</si>
  <si>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</si>
  <si>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</si>
  <si>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</si>
  <si>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</si>
  <si>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</si>
  <si>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</si>
  <si>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</si>
  <si>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</si>
  <si>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</si>
  <si>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</si>
  <si>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</si>
  <si>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</si>
  <si>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</si>
  <si>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</si>
  <si>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</si>
  <si>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</si>
  <si>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</si>
  <si>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</si>
  <si>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</si>
  <si>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</si>
  <si>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</si>
  <si>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</si>
  <si>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</si>
  <si>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</si>
  <si>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</si>
  <si>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</si>
  <si>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</si>
  <si>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</si>
  <si>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</si>
  <si>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</si>
  <si>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</si>
  <si>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</si>
  <si>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</si>
  <si>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</si>
  <si>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</si>
  <si>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</si>
  <si>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</si>
  <si>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Updated 7.12.21</t>
  </si>
  <si>
    <t>Source:  USDA WASDE Report 7.12.21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</si>
</sst>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Sheet'!$X$4:$X$52</c:f>
              <c:numCache>
                <c:ptCount val="49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</c:v>
                </c:pt>
                <c:pt idx="48">
                  <c:v>0.321256038647343</c:v>
                </c:pt>
              </c:numCache>
            </c:numRef>
          </c:val>
        </c:ser>
        <c:axId val="24632244"/>
        <c:axId val="20363605"/>
      </c:barChart>
      <c:catAx>
        <c:axId val="2463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3605"/>
        <c:crosses val="autoZero"/>
        <c:auto val="1"/>
        <c:lblOffset val="100"/>
        <c:tickLblSkip val="3"/>
        <c:noMultiLvlLbl val="0"/>
      </c:catAx>
      <c:valAx>
        <c:axId val="203636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32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Sheet'!$Y$4:$Y$52</c:f>
              <c:numCache>
                <c:ptCount val="49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6.6</c:v>
                </c:pt>
              </c:numCache>
            </c:numRef>
          </c:val>
          <c:smooth val="0"/>
        </c:ser>
        <c:marker val="1"/>
        <c:axId val="19779278"/>
        <c:axId val="43795775"/>
      </c:lineChart>
      <c:catAx>
        <c:axId val="19779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95775"/>
        <c:crosses val="autoZero"/>
        <c:auto val="0"/>
        <c:lblOffset val="100"/>
        <c:tickLblSkip val="3"/>
        <c:tickMarkSkip val="2"/>
        <c:noMultiLvlLbl val="0"/>
      </c:catAx>
      <c:valAx>
        <c:axId val="43795775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792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Sheet'!$X$4:$X$52</c:f>
              <c:numCache>
                <c:ptCount val="49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</c:v>
                </c:pt>
                <c:pt idx="48">
                  <c:v>0.321256038647343</c:v>
                </c:pt>
              </c:numCache>
            </c:numRef>
          </c:val>
        </c:ser>
        <c:axId val="58617656"/>
        <c:axId val="57796857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Sheet'!$Y$4:$Y$52</c:f>
              <c:numCache>
                <c:ptCount val="49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6.6</c:v>
                </c:pt>
              </c:numCache>
            </c:numRef>
          </c:val>
          <c:smooth val="0"/>
        </c:ser>
        <c:axId val="50409666"/>
        <c:axId val="51033811"/>
      </c:lineChart>
      <c:catAx>
        <c:axId val="5861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96857"/>
        <c:crosses val="autoZero"/>
        <c:auto val="0"/>
        <c:lblOffset val="100"/>
        <c:tickLblSkip val="3"/>
        <c:tickMarkSkip val="2"/>
        <c:noMultiLvlLbl val="0"/>
      </c:catAx>
      <c:valAx>
        <c:axId val="5779685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17656"/>
        <c:crossesAt val="1"/>
        <c:crossBetween val="between"/>
        <c:dispUnits/>
        <c:minorUnit val="0.05"/>
      </c:valAx>
      <c:catAx>
        <c:axId val="50409666"/>
        <c:scaling>
          <c:orientation val="minMax"/>
        </c:scaling>
        <c:axPos val="b"/>
        <c:delete val="1"/>
        <c:majorTickMark val="out"/>
        <c:minorTickMark val="none"/>
        <c:tickLblPos val="nextTo"/>
        <c:crossAx val="51033811"/>
        <c:crosses val="autoZero"/>
        <c:auto val="0"/>
        <c:lblOffset val="100"/>
        <c:tickLblSkip val="1"/>
        <c:noMultiLvlLbl val="0"/>
      </c:catAx>
      <c:valAx>
        <c:axId val="51033811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09666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Sheet'!$G$4:$G$52</c:f>
              <c:numCache>
                <c:ptCount val="49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1826</c:v>
                </c:pt>
                <c:pt idx="48">
                  <c:v>1746</c:v>
                </c:pt>
              </c:numCache>
            </c:numRef>
          </c:val>
        </c:ser>
        <c:axId val="56651116"/>
        <c:axId val="40097997"/>
      </c:barChart>
      <c:catAx>
        <c:axId val="56651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97997"/>
        <c:crosses val="autoZero"/>
        <c:auto val="0"/>
        <c:lblOffset val="100"/>
        <c:tickLblSkip val="3"/>
        <c:tickMarkSkip val="2"/>
        <c:noMultiLvlLbl val="0"/>
      </c:catAx>
      <c:valAx>
        <c:axId val="40097997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511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Sheet'!$N$4:$N$52</c:f>
              <c:numCache>
                <c:ptCount val="49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1118</c:v>
                </c:pt>
                <c:pt idx="47">
                  <c:v>1119</c:v>
                </c:pt>
                <c:pt idx="48">
                  <c:v>1205</c:v>
                </c:pt>
              </c:numCache>
            </c:numRef>
          </c:val>
        </c:ser>
        <c:axId val="49054718"/>
        <c:axId val="38839279"/>
      </c:barChart>
      <c:catAx>
        <c:axId val="4905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9279"/>
        <c:crosses val="autoZero"/>
        <c:auto val="1"/>
        <c:lblOffset val="100"/>
        <c:tickLblSkip val="3"/>
        <c:noMultiLvlLbl val="0"/>
      </c:catAx>
      <c:valAx>
        <c:axId val="38839279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471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Sheet'!$M$4:$M$52</c:f>
              <c:numCache>
                <c:ptCount val="49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96</c:v>
                </c:pt>
                <c:pt idx="47">
                  <c:v>98</c:v>
                </c:pt>
                <c:pt idx="48">
                  <c:v>170</c:v>
                </c:pt>
              </c:numCache>
            </c:numRef>
          </c:val>
        </c:ser>
        <c:axId val="14009192"/>
        <c:axId val="58973865"/>
      </c:barChart>
      <c:catAx>
        <c:axId val="1400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973865"/>
        <c:crosses val="autoZero"/>
        <c:auto val="1"/>
        <c:lblOffset val="100"/>
        <c:tickLblSkip val="3"/>
        <c:noMultiLvlLbl val="0"/>
      </c:catAx>
      <c:valAx>
        <c:axId val="58973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4009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Sheet'!$L$4:$L$52</c:f>
              <c:numCache>
                <c:ptCount val="49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960</c:v>
                </c:pt>
                <c:pt idx="48">
                  <c:v>963</c:v>
                </c:pt>
              </c:numCache>
            </c:numRef>
          </c:val>
        </c:ser>
        <c:axId val="61002738"/>
        <c:axId val="12153731"/>
      </c:barChart>
      <c:catAx>
        <c:axId val="61002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153731"/>
        <c:crosses val="autoZero"/>
        <c:auto val="1"/>
        <c:lblOffset val="100"/>
        <c:tickLblSkip val="3"/>
        <c:noMultiLvlLbl val="0"/>
      </c:catAx>
      <c:valAx>
        <c:axId val="12153731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002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Sheet'!$E$4:$E$52</c:f>
              <c:numCache>
                <c:ptCount val="49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  <c:pt idx="48">
                  <c:v>22.3</c:v>
                </c:pt>
              </c:numCache>
            </c:numRef>
          </c:val>
          <c:smooth val="0"/>
        </c:ser>
        <c:marker val="1"/>
        <c:axId val="42274716"/>
        <c:axId val="44928125"/>
      </c:lineChart>
      <c:catAx>
        <c:axId val="42274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928125"/>
        <c:crosses val="autoZero"/>
        <c:auto val="0"/>
        <c:lblOffset val="100"/>
        <c:tickLblSkip val="3"/>
        <c:tickMarkSkip val="2"/>
        <c:noMultiLvlLbl val="0"/>
      </c:catAx>
      <c:valAx>
        <c:axId val="4492812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27471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Sheet'!$F$4:$F$52</c:f>
              <c:numCache>
                <c:ptCount val="49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  <c:pt idx="48">
                  <c:v>45.8</c:v>
                </c:pt>
              </c:numCache>
            </c:numRef>
          </c:val>
        </c:ser>
        <c:axId val="1699942"/>
        <c:axId val="15299479"/>
      </c:barChart>
      <c:catAx>
        <c:axId val="1699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299479"/>
        <c:crosses val="autoZero"/>
        <c:auto val="0"/>
        <c:lblOffset val="100"/>
        <c:tickLblSkip val="3"/>
        <c:tickMarkSkip val="2"/>
        <c:noMultiLvlLbl val="0"/>
      </c:catAx>
      <c:valAx>
        <c:axId val="15299479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9942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Sheet'!$C$4:$C$52</c:f>
              <c:numCache>
                <c:ptCount val="49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44.3</c:v>
                </c:pt>
                <c:pt idx="48">
                  <c:v>46.7</c:v>
                </c:pt>
              </c:numCache>
            </c:numRef>
          </c:val>
          <c:smooth val="0"/>
        </c:ser>
        <c:marker val="1"/>
        <c:axId val="3477584"/>
        <c:axId val="31298257"/>
      </c:lineChart>
      <c:catAx>
        <c:axId val="347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98257"/>
        <c:crosses val="autoZero"/>
        <c:auto val="0"/>
        <c:lblOffset val="100"/>
        <c:tickLblSkip val="3"/>
        <c:tickMarkSkip val="2"/>
        <c:noMultiLvlLbl val="0"/>
      </c:catAx>
      <c:valAx>
        <c:axId val="31298257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75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Sheet'!$J$4:$J$52</c:f>
              <c:numCache>
                <c:ptCount val="49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3116</c:v>
                </c:pt>
                <c:pt idx="47">
                  <c:v>2954</c:v>
                </c:pt>
                <c:pt idx="48">
                  <c:v>2735</c:v>
                </c:pt>
              </c:numCache>
            </c:numRef>
          </c:val>
        </c:ser>
        <c:axId val="13248858"/>
        <c:axId val="52130859"/>
      </c:barChart>
      <c:catAx>
        <c:axId val="13248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30859"/>
        <c:crosses val="autoZero"/>
        <c:auto val="0"/>
        <c:lblOffset val="100"/>
        <c:tickLblSkip val="3"/>
        <c:tickMarkSkip val="2"/>
        <c:noMultiLvlLbl val="0"/>
      </c:catAx>
      <c:valAx>
        <c:axId val="52130859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88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Sheet'!$Q$4:$Q$52</c:f>
              <c:numCache>
                <c:ptCount val="49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969</c:v>
                </c:pt>
                <c:pt idx="47">
                  <c:v>992</c:v>
                </c:pt>
                <c:pt idx="48">
                  <c:v>875</c:v>
                </c:pt>
              </c:numCache>
            </c:numRef>
          </c:val>
        </c:ser>
        <c:axId val="66524548"/>
        <c:axId val="61850021"/>
      </c:barChart>
      <c:catAx>
        <c:axId val="6652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50021"/>
        <c:crosses val="autoZero"/>
        <c:auto val="0"/>
        <c:lblOffset val="100"/>
        <c:tickLblSkip val="3"/>
        <c:tickMarkSkip val="2"/>
        <c:noMultiLvlLbl val="0"/>
      </c:catAx>
      <c:valAx>
        <c:axId val="6185002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245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Estimate using USDA planted acreage estimate of 46.4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0.9465</cdr:x>
      <cdr:y>0.35175</cdr:y>
    </cdr:from>
    <cdr:to>
      <cdr:x>0.97225</cdr:x>
      <cdr:y>0.526</cdr:y>
    </cdr:to>
    <cdr:sp>
      <cdr:nvSpPr>
        <cdr:cNvPr id="3" name="Line 5"/>
        <cdr:cNvSpPr>
          <a:spLocks/>
        </cdr:cNvSpPr>
      </cdr:nvSpPr>
      <cdr:spPr>
        <a:xfrm>
          <a:off x="4610100" y="1190625"/>
          <a:ext cx="1238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263dba5-034c-49a6-84c0-2e7c1fa945d4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2021 based on USDA yield estimate of 50.0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c440f0a-88ac-4bcd-9af5-863d6fbb719e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3605114-78c7-43f1-aec2-40f99cc53da1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USDA Estimate of 46.4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257175</xdr:colOff>
      <xdr:row>14</xdr:row>
      <xdr:rowOff>57150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4765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USDA estimated yield of 50.0 bu/A and USDA estimated 46.4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0.9605</cdr:x>
      <cdr:y>0.41475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4287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eda2b1f-2746-4eb4-85b3-d7c9a319bded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0.907</cdr:x>
      <cdr:y>0.2045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19600" y="685800"/>
          <a:ext cx="190500" cy="7429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d54f317-3f69-4db5-a15e-2420a6b6a6e4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5383bdb-b087-43bc-8bce-9adcef35df53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295275</xdr:colOff>
      <xdr:row>6</xdr:row>
      <xdr:rowOff>95250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23825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318d581-37ec-4f83-85b0-892ffcc3f45b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8298a98-5d97-4dec-937a-55d9e5a1d5c9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USDA estimated yield of 50.0 bu/A and USDA estimated 46.4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84ab939-a10f-4539-a2ce-4c0b19a89566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285750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33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0.9685</cdr:x>
      <cdr:y>0.57075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1430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c514407-9d23-407d-b71d-b274745a49a7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dab74c84-958a-44df-aa95-64a00844c4a9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d1b825a-dddd-4a40-a174-36dcf83e0a0d}" type="TxLink">
            <a:rPr lang="en-US" cap="none" sz="1100" b="1" i="0" u="none" baseline="0">
              <a:solidFill>
                <a:srgbClr val="000000"/>
              </a:solidFill>
            </a:rPr>
            <a:t>Source:  USDA WASDE Report 7.12.21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Y4" sqref="AY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77" t="s">
        <v>139</v>
      </c>
      <c r="C1" s="2"/>
      <c r="D1" s="2"/>
      <c r="X1" s="5"/>
    </row>
    <row r="2" spans="2:3" ht="12.75">
      <c r="B2" s="70" t="s">
        <v>140</v>
      </c>
      <c r="C2" s="70"/>
    </row>
    <row r="3" spans="2:51" ht="12.75">
      <c r="B3" s="15" t="str">
        <f>'Wheat Annual Balance Sheet'!B2&amp;" "&amp;"&amp; K-State Ag. Econ. Dept."</f>
        <v>Source:  USDA WASDE Report 7.12.21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71" t="s">
        <v>127</v>
      </c>
      <c r="BA4"/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7">
        <v>20</v>
      </c>
      <c r="AY5" s="98">
        <v>21</v>
      </c>
      <c r="BA5"/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7" t="s">
        <v>137</v>
      </c>
      <c r="AY6" s="106" t="s">
        <v>138</v>
      </c>
      <c r="BA6"/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2"/>
      <c r="BA7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7">
        <v>44.3</v>
      </c>
      <c r="AY8" s="88">
        <v>46.7</v>
      </c>
      <c r="BA8"/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103">
        <v>36.7</v>
      </c>
      <c r="AY9" s="99">
        <v>38.1</v>
      </c>
      <c r="BA9"/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103">
        <v>49.7</v>
      </c>
      <c r="AY10" s="99">
        <v>45.8</v>
      </c>
      <c r="BA10"/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0.8219780219780219</v>
      </c>
      <c r="AX11" s="59">
        <f>AX9/AX8</f>
        <v>0.8284424379232507</v>
      </c>
      <c r="AY11" s="73">
        <f>AY9/AY8</f>
        <v>0.8158458244111348</v>
      </c>
      <c r="BA11"/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61">
        <v>1826</v>
      </c>
      <c r="AY12" s="74">
        <v>1746</v>
      </c>
      <c r="BA12"/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4">
        <f>AW28</f>
        <v>1028</v>
      </c>
      <c r="AY13" s="85">
        <f>AX28</f>
        <v>844</v>
      </c>
      <c r="BA13"/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104</v>
      </c>
      <c r="AX14" s="84">
        <v>100</v>
      </c>
      <c r="AY14" s="85">
        <v>145</v>
      </c>
      <c r="BA14"/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3116</v>
      </c>
      <c r="AX15" s="61">
        <v>2954</v>
      </c>
      <c r="AY15" s="74">
        <v>2735</v>
      </c>
      <c r="BA15"/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74"/>
      <c r="BA16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60</v>
      </c>
      <c r="AX17" s="84">
        <v>61</v>
      </c>
      <c r="AY17" s="85">
        <v>62</v>
      </c>
      <c r="BA17"/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4">
        <v>960</v>
      </c>
      <c r="AY18" s="85">
        <v>963</v>
      </c>
      <c r="BA18"/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96</v>
      </c>
      <c r="AX19" s="84">
        <v>98</v>
      </c>
      <c r="AY19" s="85">
        <v>170</v>
      </c>
      <c r="BA19"/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1118</v>
      </c>
      <c r="AX20" s="61">
        <v>1119</v>
      </c>
      <c r="AY20" s="74">
        <v>1205</v>
      </c>
      <c r="BA20"/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74"/>
      <c r="BA21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969</v>
      </c>
      <c r="AX22" s="84">
        <v>992</v>
      </c>
      <c r="AY22" s="85">
        <v>875</v>
      </c>
      <c r="BA22"/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4"/>
      <c r="AY23" s="85"/>
      <c r="BA23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969</v>
      </c>
      <c r="AX24" s="61">
        <f>SUM(AX22:AX23)</f>
        <v>992</v>
      </c>
      <c r="AY24" s="74">
        <f>SUM(AY22:AY23)</f>
        <v>875</v>
      </c>
      <c r="BA24"/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74"/>
      <c r="BA25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2087</v>
      </c>
      <c r="AX26" s="61">
        <v>2110</v>
      </c>
      <c r="AY26" s="74">
        <v>2070</v>
      </c>
      <c r="BA26"/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74"/>
      <c r="BA27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4">
        <v>844</v>
      </c>
      <c r="AY28" s="85">
        <v>665</v>
      </c>
      <c r="BA28"/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4"/>
      <c r="AY29" s="85"/>
      <c r="BA29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5"/>
      <c r="BA30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4"/>
      <c r="AY31" s="85"/>
      <c r="BA31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4"/>
      <c r="AY32" s="85"/>
      <c r="BA32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0.492573071394346</v>
      </c>
      <c r="AX34" s="109">
        <f>AX28/AX26</f>
        <v>0.4</v>
      </c>
      <c r="AY34" s="109">
        <f>AY28/AY26</f>
        <v>0.321256038647343</v>
      </c>
      <c r="BA34"/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BA35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5.05</v>
      </c>
      <c r="AY36" s="89">
        <v>6.6</v>
      </c>
      <c r="BA36"/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12" t="s">
        <v>137</v>
      </c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>
        <v>22.3</v>
      </c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2" sqref="B52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104</v>
      </c>
      <c r="J50" s="45">
        <f>'Wheat Annual Balance Sheet'!$AW$15</f>
        <v>3116</v>
      </c>
      <c r="K50" s="45">
        <f>'Wheat Annual Balance Sheet'!$AW$17</f>
        <v>60</v>
      </c>
      <c r="L50" s="45">
        <f>'Wheat Annual Balance Sheet'!$AW$18</f>
        <v>962</v>
      </c>
      <c r="M50" s="45">
        <f>'Wheat Annual Balance Sheet'!$AW$19</f>
        <v>96</v>
      </c>
      <c r="N50" s="45">
        <f>'Wheat Annual Balance Sheet'!$AW$20</f>
        <v>1118</v>
      </c>
      <c r="O50" s="45">
        <f>'Wheat Annual Balance Sheet'!$AW$22</f>
        <v>969</v>
      </c>
      <c r="P50" s="45">
        <f>'Wheat Annual Balance Sheet'!$AW$23</f>
        <v>0</v>
      </c>
      <c r="Q50" s="45">
        <f>'Wheat Annual Balance Sheet'!$AW$24</f>
        <v>969</v>
      </c>
      <c r="R50" s="45">
        <f>'Wheat Annual Balance Sheet'!$AW$26</f>
        <v>2087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0.492573071394346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5">
        <v>20</v>
      </c>
      <c r="C51" s="44">
        <f>'Wheat Annual Balance Sheet'!$AX$8</f>
        <v>44.3</v>
      </c>
      <c r="D51" s="44">
        <f>'Wheat Annual Balance Sheet'!$AX$9</f>
        <v>36.7</v>
      </c>
      <c r="E51" s="44">
        <f>'Wheat Annual Balance Sheet'!$AX$47</f>
        <v>21.8</v>
      </c>
      <c r="F51" s="44">
        <f>'Wheat Annual Balance Sheet'!$AX$10</f>
        <v>49.7</v>
      </c>
      <c r="G51" s="45">
        <f>'Wheat Annual Balance Sheet'!$AX$12</f>
        <v>1826</v>
      </c>
      <c r="H51" s="45">
        <f>'Wheat Annual Balance Sheet'!$AX$13</f>
        <v>1028</v>
      </c>
      <c r="I51" s="45">
        <f>'Wheat Annual Balance Sheet'!$AX$14</f>
        <v>100</v>
      </c>
      <c r="J51" s="45">
        <f>'Wheat Annual Balance Sheet'!$AX$15</f>
        <v>2954</v>
      </c>
      <c r="K51" s="45">
        <f>'Wheat Annual Balance Sheet'!$AX$17</f>
        <v>61</v>
      </c>
      <c r="L51" s="45">
        <f>'Wheat Annual Balance Sheet'!$AX$18</f>
        <v>960</v>
      </c>
      <c r="M51" s="45">
        <f>'Wheat Annual Balance Sheet'!$AX$19</f>
        <v>98</v>
      </c>
      <c r="N51" s="45">
        <f>'Wheat Annual Balance Sheet'!$AX$20</f>
        <v>1119</v>
      </c>
      <c r="O51" s="45">
        <f>'Wheat Annual Balance Sheet'!$AX$22</f>
        <v>992</v>
      </c>
      <c r="P51" s="45">
        <f>'Wheat Annual Balance Sheet'!$AX$23</f>
        <v>0</v>
      </c>
      <c r="Q51" s="45">
        <f>'Wheat Annual Balance Sheet'!$AX$24</f>
        <v>992</v>
      </c>
      <c r="R51" s="45">
        <f>'Wheat Annual Balance Sheet'!$AX$26</f>
        <v>2110</v>
      </c>
      <c r="S51" s="45">
        <f>'Wheat Annual Balance Sheet'!$AX$28</f>
        <v>844</v>
      </c>
      <c r="T51" s="45"/>
      <c r="U51" s="45"/>
      <c r="V51" s="45"/>
      <c r="W51" s="45"/>
      <c r="X51" s="46">
        <f>'Wheat Annual Balance Sheet'!$AX$34</f>
        <v>0.4</v>
      </c>
      <c r="Y51" s="47">
        <f>'Wheat Annual Balance Sheet'!$AX$36</f>
        <v>5.05</v>
      </c>
      <c r="Z51" s="47">
        <f>'Wheat Annual Balance Sheet'!$AX$37</f>
        <v>0</v>
      </c>
      <c r="AA51" s="47">
        <f>'Wheat Annual Balance Sheet'!$AX$38</f>
        <v>0</v>
      </c>
      <c r="AB51" s="48">
        <f>'Wheat Annual Balance Sheet'!$AX$39</f>
        <v>0</v>
      </c>
      <c r="AC51" s="47">
        <f t="shared" si="2"/>
        <v>47.284033485406326</v>
      </c>
      <c r="AD51" s="49">
        <v>2020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2:42" ht="14.25">
      <c r="B52" s="104">
        <v>21</v>
      </c>
      <c r="C52" s="50">
        <f>'Wheat Annual Balance Sheet'!$AY$8</f>
        <v>46.7</v>
      </c>
      <c r="D52" s="50">
        <f>'Wheat Annual Balance Sheet'!$AY$9</f>
        <v>38.1</v>
      </c>
      <c r="E52" s="50">
        <f>'Wheat Annual Balance Sheet'!$AY$47</f>
        <v>22.3</v>
      </c>
      <c r="F52" s="50">
        <f>'Wheat Annual Balance Sheet'!$AY$10</f>
        <v>45.8</v>
      </c>
      <c r="G52" s="51">
        <f>'Wheat Annual Balance Sheet'!$AY$12</f>
        <v>1746</v>
      </c>
      <c r="H52" s="51">
        <f>'Wheat Annual Balance Sheet'!$AY$13</f>
        <v>844</v>
      </c>
      <c r="I52" s="51">
        <f>'Wheat Annual Balance Sheet'!$AY$14</f>
        <v>145</v>
      </c>
      <c r="J52" s="51">
        <f>'Wheat Annual Balance Sheet'!$AY$15</f>
        <v>2735</v>
      </c>
      <c r="K52" s="51">
        <f>'Wheat Annual Balance Sheet'!$AY$17</f>
        <v>62</v>
      </c>
      <c r="L52" s="51">
        <f>'Wheat Annual Balance Sheet'!$AY$18</f>
        <v>963</v>
      </c>
      <c r="M52" s="51">
        <f>'Wheat Annual Balance Sheet'!$AY$19</f>
        <v>170</v>
      </c>
      <c r="N52" s="51">
        <f>'Wheat Annual Balance Sheet'!$AY$20</f>
        <v>1205</v>
      </c>
      <c r="O52" s="51">
        <f>'Wheat Annual Balance Sheet'!$AY$22</f>
        <v>875</v>
      </c>
      <c r="P52" s="51">
        <f>'Wheat Annual Balance Sheet'!$AY$23</f>
        <v>0</v>
      </c>
      <c r="Q52" s="51">
        <f>'Wheat Annual Balance Sheet'!$AY$24</f>
        <v>875</v>
      </c>
      <c r="R52" s="51">
        <f>'Wheat Annual Balance Sheet'!$AY$26</f>
        <v>2070</v>
      </c>
      <c r="S52" s="51">
        <f>'Wheat Annual Balance Sheet'!$AY$28</f>
        <v>665</v>
      </c>
      <c r="T52" s="51"/>
      <c r="U52" s="51"/>
      <c r="V52" s="51"/>
      <c r="W52" s="51"/>
      <c r="X52" s="52">
        <f>'Wheat Annual Balance Sheet'!$AY$34</f>
        <v>0.321256038647343</v>
      </c>
      <c r="Y52" s="53">
        <f>'Wheat Annual Balance Sheet'!$AY$36</f>
        <v>6.6</v>
      </c>
      <c r="Z52" s="53">
        <f>'Wheat Annual Balance Sheet'!$AY$37</f>
        <v>0</v>
      </c>
      <c r="AA52" s="53">
        <f>'Wheat Annual Balance Sheet'!$AY$38</f>
        <v>0</v>
      </c>
      <c r="AB52" s="54">
        <f>'Wheat Annual Balance Sheet'!$AY$39</f>
        <v>0</v>
      </c>
      <c r="AC52" s="53">
        <f>$AI$104+($AI$105*AD52)</f>
        <v>47.632327994315574</v>
      </c>
      <c r="AD52" s="55">
        <v>2021</v>
      </c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2021-07-14T17:12:58Z</dcterms:modified>
  <cp:category/>
  <cp:version/>
  <cp:contentType/>
  <cp:contentStatus/>
</cp:coreProperties>
</file>